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https://d.docs.live.net/5cc923b9ee9a840e/ドキュメント/WP/杉診サイト構築2021/杉診サイト材料/"/>
    </mc:Choice>
  </mc:AlternateContent>
  <xr:revisionPtr revIDLastSave="0" documentId="13_ncr:40009_{4DAF5908-236D-4C15-AF5F-71664A66F61E}" xr6:coauthVersionLast="47" xr6:coauthVersionMax="47" xr10:uidLastSave="{00000000-0000-0000-0000-000000000000}"/>
  <bookViews>
    <workbookView xWindow="-110" yWindow="-110" windowWidth="21820" windowHeight="13900" tabRatio="824" activeTab="8"/>
  </bookViews>
  <sheets>
    <sheet name="入力手順" sheetId="21" r:id="rId1"/>
    <sheet name="初期入力" sheetId="11" r:id="rId2"/>
    <sheet name="損益計画（初）" sheetId="1" r:id="rId3"/>
    <sheet name="損益計画（2）" sheetId="4" r:id="rId4"/>
    <sheet name="資金繰り計画（初）" sheetId="6" r:id="rId5"/>
    <sheet name="資金繰り計画（2）" sheetId="7" r:id="rId6"/>
    <sheet name="創業計画書" sheetId="16" r:id="rId7"/>
    <sheet name="信用保証料" sheetId="20" r:id="rId8"/>
    <sheet name="利息・月次支払額" sheetId="19" r:id="rId9"/>
  </sheets>
  <externalReferences>
    <externalReference r:id="rId10"/>
  </externalReferences>
  <definedNames>
    <definedName name="_xlnm.Print_Area" localSheetId="4">'資金繰り計画（初）'!$A$1:$P$29</definedName>
    <definedName name="_xlnm.Print_Area" localSheetId="6">創業計画書!$A$1:$AH$166</definedName>
    <definedName name="_xlnm.Print_Area" localSheetId="2">'損益計画（初）'!$A$1:$P$29</definedName>
    <definedName name="_xlnm.Print_Area" localSheetId="0">入力手順!$B$1:$D$21</definedName>
    <definedName name="total" localSheetId="8">'[1]損益計画（初）'!$C$14</definedName>
    <definedName name="total">'損益計画（初）'!$C$14</definedName>
    <definedName name="データ" localSheetId="8">利息・月次支払額!$C$3:$C$5,利息・月次支払額!#REF!,利息・月次支払額!#REF!,利息・月次支払額!#REF!,利息・月次支払額!#REF!</definedName>
    <definedName name="データ">#REF!,#REF!,#REF!,#REF!,#REF!</definedName>
    <definedName name="計Ｂ">'損益計画（初）'!$C$14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4" i="16" l="1"/>
  <c r="M72" i="16"/>
  <c r="M68" i="16"/>
  <c r="M83" i="16"/>
  <c r="AD165" i="16"/>
  <c r="B17" i="11"/>
  <c r="C17" i="11"/>
  <c r="D17" i="11" s="1"/>
  <c r="F8" i="11"/>
  <c r="L8" i="11"/>
  <c r="O6" i="4"/>
  <c r="P24" i="1"/>
  <c r="C11" i="6"/>
  <c r="C11" i="7"/>
  <c r="O19" i="4"/>
  <c r="O103" i="16"/>
  <c r="O14" i="7"/>
  <c r="O15" i="7"/>
  <c r="O130" i="16" s="1"/>
  <c r="O16" i="7"/>
  <c r="D12" i="7"/>
  <c r="E12" i="7"/>
  <c r="F12" i="7"/>
  <c r="G12" i="7"/>
  <c r="H12" i="7"/>
  <c r="I12" i="7"/>
  <c r="J12" i="7"/>
  <c r="K12" i="7"/>
  <c r="L12" i="7"/>
  <c r="L17" i="7" s="1"/>
  <c r="M12" i="7"/>
  <c r="N12" i="7"/>
  <c r="C12" i="7"/>
  <c r="O12" i="7" s="1"/>
  <c r="O126" i="16" s="1"/>
  <c r="D11" i="7"/>
  <c r="E11" i="7"/>
  <c r="F11" i="7"/>
  <c r="G11" i="7"/>
  <c r="H11" i="7"/>
  <c r="I11" i="7"/>
  <c r="I17" i="7" s="1"/>
  <c r="J11" i="7"/>
  <c r="K11" i="7"/>
  <c r="L11" i="7"/>
  <c r="M11" i="7"/>
  <c r="N11" i="7"/>
  <c r="O13" i="4"/>
  <c r="B11" i="7"/>
  <c r="B12" i="7"/>
  <c r="D12" i="6"/>
  <c r="E12" i="6"/>
  <c r="F12" i="6"/>
  <c r="G12" i="6"/>
  <c r="H12" i="6"/>
  <c r="I12" i="6"/>
  <c r="J12" i="6"/>
  <c r="K12" i="6"/>
  <c r="L12" i="6"/>
  <c r="M12" i="6"/>
  <c r="N12" i="6"/>
  <c r="O12" i="6"/>
  <c r="C12" i="6"/>
  <c r="P12" i="6" s="1"/>
  <c r="J126" i="16" s="1"/>
  <c r="D11" i="6"/>
  <c r="E11" i="6"/>
  <c r="E17" i="6" s="1"/>
  <c r="F11" i="6"/>
  <c r="G11" i="6"/>
  <c r="H11" i="6"/>
  <c r="I11" i="6"/>
  <c r="J11" i="6"/>
  <c r="K11" i="6"/>
  <c r="K17" i="6" s="1"/>
  <c r="L11" i="6"/>
  <c r="L17" i="6"/>
  <c r="M11" i="6"/>
  <c r="N11" i="6"/>
  <c r="O11" i="6"/>
  <c r="P10" i="1"/>
  <c r="C14" i="1"/>
  <c r="P13" i="1"/>
  <c r="P12" i="1"/>
  <c r="P11" i="1"/>
  <c r="P14" i="1" s="1"/>
  <c r="J93" i="16" s="1"/>
  <c r="O12" i="4"/>
  <c r="O11" i="4"/>
  <c r="P16" i="6"/>
  <c r="P15" i="6"/>
  <c r="P14" i="6"/>
  <c r="D28" i="1"/>
  <c r="E28" i="1"/>
  <c r="E13" i="6"/>
  <c r="F28" i="1"/>
  <c r="G28" i="1"/>
  <c r="G13" i="6" s="1"/>
  <c r="H28" i="1"/>
  <c r="I28" i="1"/>
  <c r="I13" i="6" s="1"/>
  <c r="I17" i="6" s="1"/>
  <c r="J28" i="1"/>
  <c r="J13" i="6" s="1"/>
  <c r="K28" i="1"/>
  <c r="K13" i="6"/>
  <c r="L28" i="1"/>
  <c r="L13" i="6"/>
  <c r="M28" i="1"/>
  <c r="M13" i="6" s="1"/>
  <c r="M17" i="6" s="1"/>
  <c r="N28" i="1"/>
  <c r="N13" i="6"/>
  <c r="N17" i="6"/>
  <c r="O28" i="1"/>
  <c r="C28" i="1"/>
  <c r="P17" i="1"/>
  <c r="P18" i="1"/>
  <c r="P19" i="1"/>
  <c r="J103" i="16" s="1"/>
  <c r="P20" i="1"/>
  <c r="P21" i="1"/>
  <c r="P22" i="1"/>
  <c r="P23" i="1"/>
  <c r="P25" i="1"/>
  <c r="P26" i="1"/>
  <c r="J105" i="16"/>
  <c r="P27" i="1"/>
  <c r="P16" i="1"/>
  <c r="J97" i="16"/>
  <c r="B4" i="6"/>
  <c r="C7" i="20"/>
  <c r="C6" i="20"/>
  <c r="D29" i="20" s="1"/>
  <c r="D33" i="20" s="1"/>
  <c r="C8" i="20" s="1"/>
  <c r="C9" i="20" s="1"/>
  <c r="C9" i="19"/>
  <c r="C7" i="19"/>
  <c r="C8" i="19" s="1"/>
  <c r="C10" i="19" s="1"/>
  <c r="O27" i="4"/>
  <c r="O26" i="4"/>
  <c r="O25" i="4"/>
  <c r="O24" i="4"/>
  <c r="O23" i="4"/>
  <c r="O22" i="4"/>
  <c r="O21" i="4"/>
  <c r="O20" i="4"/>
  <c r="O18" i="4"/>
  <c r="O101" i="16"/>
  <c r="O17" i="4"/>
  <c r="O99" i="16"/>
  <c r="O16" i="4"/>
  <c r="O97" i="16"/>
  <c r="J10" i="4"/>
  <c r="J14" i="4"/>
  <c r="J9" i="4"/>
  <c r="J15" i="4" s="1"/>
  <c r="J29" i="4" s="1"/>
  <c r="O8" i="4"/>
  <c r="O7" i="4"/>
  <c r="P8" i="1"/>
  <c r="P7" i="1"/>
  <c r="P6" i="1"/>
  <c r="O22" i="7"/>
  <c r="E10" i="4"/>
  <c r="E14" i="4" s="1"/>
  <c r="D10" i="4"/>
  <c r="E10" i="1"/>
  <c r="E14" i="1"/>
  <c r="E15" i="1" s="1"/>
  <c r="E29" i="1" s="1"/>
  <c r="D10" i="1"/>
  <c r="D14" i="1"/>
  <c r="F10" i="1"/>
  <c r="F14" i="1"/>
  <c r="O10" i="1"/>
  <c r="O14" i="1"/>
  <c r="O15" i="1" s="1"/>
  <c r="O29" i="1" s="1"/>
  <c r="G10" i="1"/>
  <c r="G14" i="1"/>
  <c r="H10" i="1"/>
  <c r="H14" i="1"/>
  <c r="I10" i="1"/>
  <c r="I14" i="1"/>
  <c r="J10" i="1"/>
  <c r="J14" i="1"/>
  <c r="K10" i="1"/>
  <c r="L10" i="1"/>
  <c r="L14" i="1" s="1"/>
  <c r="L15" i="1" s="1"/>
  <c r="L29" i="1" s="1"/>
  <c r="M10" i="1"/>
  <c r="M14" i="1"/>
  <c r="N10" i="1"/>
  <c r="N14" i="1"/>
  <c r="C9" i="1"/>
  <c r="C15" i="1"/>
  <c r="P27" i="6"/>
  <c r="P26" i="6"/>
  <c r="P25" i="6"/>
  <c r="P24" i="6"/>
  <c r="J138" i="16" s="1"/>
  <c r="P22" i="6"/>
  <c r="P21" i="6"/>
  <c r="P20" i="6"/>
  <c r="P19" i="6"/>
  <c r="J134" i="16"/>
  <c r="P6" i="6"/>
  <c r="J121" i="16"/>
  <c r="O27" i="7"/>
  <c r="O26" i="7"/>
  <c r="O25" i="7"/>
  <c r="O140" i="16"/>
  <c r="O24" i="7"/>
  <c r="O21" i="7"/>
  <c r="O136" i="16" s="1"/>
  <c r="O20" i="7"/>
  <c r="O134" i="16"/>
  <c r="O19" i="7"/>
  <c r="B8" i="6"/>
  <c r="B8" i="7"/>
  <c r="B9" i="6"/>
  <c r="B9" i="7"/>
  <c r="B7" i="6"/>
  <c r="B7" i="7"/>
  <c r="B8" i="4"/>
  <c r="B7" i="4"/>
  <c r="E9" i="1"/>
  <c r="D13" i="6"/>
  <c r="D17" i="6" s="1"/>
  <c r="K28" i="4"/>
  <c r="K13" i="7"/>
  <c r="K17" i="7" s="1"/>
  <c r="C9" i="4"/>
  <c r="C28" i="4"/>
  <c r="C13" i="7"/>
  <c r="M53" i="16"/>
  <c r="M57" i="16"/>
  <c r="M61" i="16"/>
  <c r="M67" i="16" s="1"/>
  <c r="M85" i="16" s="1"/>
  <c r="B27" i="4"/>
  <c r="AD58" i="16"/>
  <c r="G12" i="11"/>
  <c r="D8" i="6"/>
  <c r="N10" i="4"/>
  <c r="N14" i="4"/>
  <c r="M10" i="4"/>
  <c r="M14" i="4"/>
  <c r="L10" i="4"/>
  <c r="L14" i="4"/>
  <c r="K10" i="4"/>
  <c r="K14" i="4"/>
  <c r="I10" i="4"/>
  <c r="I14" i="4"/>
  <c r="I15" i="4" s="1"/>
  <c r="I29" i="4" s="1"/>
  <c r="H10" i="4"/>
  <c r="H14" i="4"/>
  <c r="G10" i="4"/>
  <c r="G14" i="4"/>
  <c r="F10" i="4"/>
  <c r="F14" i="4"/>
  <c r="D14" i="4"/>
  <c r="C10" i="4"/>
  <c r="O10" i="4" s="1"/>
  <c r="O14" i="4" s="1"/>
  <c r="O93" i="16" s="1"/>
  <c r="K14" i="1"/>
  <c r="F9" i="11"/>
  <c r="L9" i="11"/>
  <c r="D8" i="11"/>
  <c r="D9" i="11"/>
  <c r="J9" i="11"/>
  <c r="B27" i="7"/>
  <c r="B26" i="7"/>
  <c r="B25" i="7"/>
  <c r="B24" i="7"/>
  <c r="N28" i="4"/>
  <c r="N13" i="7" s="1"/>
  <c r="N17" i="7" s="1"/>
  <c r="M28" i="4"/>
  <c r="M13" i="7"/>
  <c r="M17" i="7" s="1"/>
  <c r="L28" i="4"/>
  <c r="L13" i="7"/>
  <c r="J28" i="4"/>
  <c r="J13" i="7" s="1"/>
  <c r="J17" i="7" s="1"/>
  <c r="I28" i="4"/>
  <c r="I13" i="7"/>
  <c r="H28" i="4"/>
  <c r="H13" i="7" s="1"/>
  <c r="H17" i="7" s="1"/>
  <c r="G28" i="4"/>
  <c r="G13" i="7"/>
  <c r="G17" i="7"/>
  <c r="F28" i="4"/>
  <c r="F13" i="7" s="1"/>
  <c r="O13" i="7" s="1"/>
  <c r="O128" i="16" s="1"/>
  <c r="E28" i="4"/>
  <c r="E13" i="7"/>
  <c r="E17" i="7" s="1"/>
  <c r="D28" i="4"/>
  <c r="O28" i="4" s="1"/>
  <c r="O109" i="16" s="1"/>
  <c r="O107" i="16" s="1"/>
  <c r="D13" i="7"/>
  <c r="O9" i="6"/>
  <c r="N9" i="6"/>
  <c r="M9" i="6"/>
  <c r="L9" i="6"/>
  <c r="K9" i="6"/>
  <c r="J9" i="6"/>
  <c r="I9" i="6"/>
  <c r="H9" i="6"/>
  <c r="G9" i="6"/>
  <c r="P9" i="6" s="1"/>
  <c r="F9" i="6"/>
  <c r="E9" i="6"/>
  <c r="D9" i="6"/>
  <c r="B22" i="7"/>
  <c r="B21" i="7"/>
  <c r="B20" i="7"/>
  <c r="B19" i="7"/>
  <c r="B16" i="7"/>
  <c r="B15" i="7"/>
  <c r="B14" i="7"/>
  <c r="B13" i="7"/>
  <c r="B4" i="7"/>
  <c r="B4" i="4"/>
  <c r="B13" i="4"/>
  <c r="B12" i="4"/>
  <c r="B11" i="4"/>
  <c r="B10" i="4"/>
  <c r="B6" i="4"/>
  <c r="B26" i="4"/>
  <c r="B25" i="4"/>
  <c r="B24" i="4"/>
  <c r="B23" i="4"/>
  <c r="B22" i="4"/>
  <c r="B21" i="4"/>
  <c r="B20" i="4"/>
  <c r="B19" i="4"/>
  <c r="B18" i="4"/>
  <c r="B17" i="4"/>
  <c r="B16" i="4"/>
  <c r="B4" i="1"/>
  <c r="D9" i="1"/>
  <c r="D15" i="1" s="1"/>
  <c r="C23" i="6"/>
  <c r="P23" i="6" s="1"/>
  <c r="C28" i="6"/>
  <c r="P28" i="6" s="1"/>
  <c r="D23" i="6"/>
  <c r="D28" i="6"/>
  <c r="E23" i="6"/>
  <c r="E28" i="6"/>
  <c r="F23" i="6"/>
  <c r="F28" i="6"/>
  <c r="G23" i="6"/>
  <c r="G28" i="6"/>
  <c r="H23" i="6"/>
  <c r="H28" i="6"/>
  <c r="I23" i="6"/>
  <c r="I28" i="6"/>
  <c r="J23" i="6"/>
  <c r="J28" i="6"/>
  <c r="K23" i="6"/>
  <c r="K28" i="6"/>
  <c r="L23" i="6"/>
  <c r="L28" i="6"/>
  <c r="M23" i="6"/>
  <c r="M28" i="6"/>
  <c r="N23" i="6"/>
  <c r="N28" i="6"/>
  <c r="O23" i="6"/>
  <c r="O28" i="6"/>
  <c r="C9" i="7"/>
  <c r="C23" i="7"/>
  <c r="O23" i="7" s="1"/>
  <c r="C28" i="7"/>
  <c r="D9" i="7"/>
  <c r="D23" i="7"/>
  <c r="D28" i="7"/>
  <c r="E9" i="7"/>
  <c r="O9" i="7" s="1"/>
  <c r="E23" i="7"/>
  <c r="E28" i="7"/>
  <c r="F9" i="7"/>
  <c r="F23" i="7"/>
  <c r="F28" i="7"/>
  <c r="G9" i="7"/>
  <c r="G23" i="7"/>
  <c r="G28" i="7"/>
  <c r="H9" i="7"/>
  <c r="H23" i="7"/>
  <c r="H28" i="7"/>
  <c r="I9" i="7"/>
  <c r="I23" i="7"/>
  <c r="I28" i="7"/>
  <c r="J9" i="7"/>
  <c r="J23" i="7"/>
  <c r="J28" i="7"/>
  <c r="K9" i="7"/>
  <c r="K23" i="7"/>
  <c r="K28" i="7"/>
  <c r="L9" i="7"/>
  <c r="L23" i="7"/>
  <c r="L28" i="7"/>
  <c r="M9" i="7"/>
  <c r="M23" i="7"/>
  <c r="M28" i="7"/>
  <c r="O28" i="7" s="1"/>
  <c r="N9" i="7"/>
  <c r="N23" i="7"/>
  <c r="N28" i="7"/>
  <c r="AD68" i="16"/>
  <c r="AD85" i="16" s="1"/>
  <c r="AI85" i="16" s="1"/>
  <c r="D9" i="4"/>
  <c r="O9" i="4" s="1"/>
  <c r="O92" i="16" s="1"/>
  <c r="O95" i="16" s="1"/>
  <c r="O111" i="16" s="1"/>
  <c r="E9" i="4"/>
  <c r="F9" i="4"/>
  <c r="G9" i="4"/>
  <c r="G15" i="4"/>
  <c r="G29" i="4" s="1"/>
  <c r="H9" i="4"/>
  <c r="H15" i="4"/>
  <c r="H29" i="4" s="1"/>
  <c r="I9" i="4"/>
  <c r="K9" i="4"/>
  <c r="K15" i="4"/>
  <c r="K29" i="4"/>
  <c r="L9" i="4"/>
  <c r="L15" i="4" s="1"/>
  <c r="L29" i="4" s="1"/>
  <c r="M9" i="4"/>
  <c r="M15" i="4"/>
  <c r="M29" i="4" s="1"/>
  <c r="N9" i="4"/>
  <c r="N15" i="4" s="1"/>
  <c r="N29" i="4" s="1"/>
  <c r="O105" i="16"/>
  <c r="N9" i="1"/>
  <c r="N15" i="1" s="1"/>
  <c r="N29" i="1" s="1"/>
  <c r="F9" i="1"/>
  <c r="F15" i="1"/>
  <c r="F29" i="1" s="1"/>
  <c r="G9" i="1"/>
  <c r="G15" i="1" s="1"/>
  <c r="G29" i="1" s="1"/>
  <c r="H9" i="1"/>
  <c r="H15" i="1" s="1"/>
  <c r="H29" i="1" s="1"/>
  <c r="I9" i="1"/>
  <c r="J9" i="1"/>
  <c r="J15" i="1"/>
  <c r="J29" i="1" s="1"/>
  <c r="K9" i="1"/>
  <c r="K15" i="1"/>
  <c r="K29" i="1" s="1"/>
  <c r="L9" i="1"/>
  <c r="M9" i="1"/>
  <c r="M15" i="1"/>
  <c r="M29" i="1" s="1"/>
  <c r="O9" i="1"/>
  <c r="J101" i="16"/>
  <c r="J99" i="16"/>
  <c r="AD53" i="16"/>
  <c r="AD77" i="16"/>
  <c r="C14" i="4"/>
  <c r="C15" i="4" s="1"/>
  <c r="D8" i="7"/>
  <c r="O13" i="6"/>
  <c r="O17" i="6"/>
  <c r="F13" i="6"/>
  <c r="H13" i="6"/>
  <c r="H17" i="6"/>
  <c r="C13" i="6"/>
  <c r="O138" i="16"/>
  <c r="J140" i="16"/>
  <c r="J130" i="16"/>
  <c r="F15" i="4"/>
  <c r="F29" i="4"/>
  <c r="D32" i="20"/>
  <c r="L8" i="7"/>
  <c r="J8" i="6"/>
  <c r="I8" i="7"/>
  <c r="I7" i="7"/>
  <c r="I10" i="7" s="1"/>
  <c r="F8" i="7"/>
  <c r="M7" i="6"/>
  <c r="M10" i="6" s="1"/>
  <c r="N8" i="6"/>
  <c r="O7" i="6"/>
  <c r="O10" i="6" s="1"/>
  <c r="G8" i="6"/>
  <c r="P8" i="6" s="1"/>
  <c r="H8" i="7"/>
  <c r="L8" i="6"/>
  <c r="G8" i="7"/>
  <c r="N7" i="7"/>
  <c r="H7" i="6"/>
  <c r="J8" i="11"/>
  <c r="F17" i="6"/>
  <c r="J136" i="16"/>
  <c r="E8" i="6"/>
  <c r="K8" i="7"/>
  <c r="L7" i="6"/>
  <c r="L10" i="6" s="1"/>
  <c r="E7" i="7"/>
  <c r="I7" i="6"/>
  <c r="K7" i="6"/>
  <c r="F8" i="6"/>
  <c r="F10" i="6"/>
  <c r="J7" i="6"/>
  <c r="J10" i="6" s="1"/>
  <c r="M7" i="7"/>
  <c r="K7" i="7"/>
  <c r="K10" i="7" s="1"/>
  <c r="G7" i="6"/>
  <c r="O8" i="6"/>
  <c r="H7" i="7"/>
  <c r="H10" i="7"/>
  <c r="H8" i="6"/>
  <c r="H10" i="6" s="1"/>
  <c r="N8" i="7"/>
  <c r="E8" i="7"/>
  <c r="O8" i="7" s="1"/>
  <c r="F7" i="7"/>
  <c r="F10" i="7" s="1"/>
  <c r="F7" i="6"/>
  <c r="C8" i="7"/>
  <c r="I8" i="6"/>
  <c r="I10" i="6" s="1"/>
  <c r="E7" i="6"/>
  <c r="E10" i="6" s="1"/>
  <c r="J8" i="7"/>
  <c r="D7" i="7"/>
  <c r="D10" i="7" s="1"/>
  <c r="J7" i="7"/>
  <c r="J10" i="7" s="1"/>
  <c r="C7" i="7"/>
  <c r="C10" i="7"/>
  <c r="E5" i="1"/>
  <c r="D5" i="4"/>
  <c r="D5" i="7" s="1"/>
  <c r="D5" i="1"/>
  <c r="D5" i="6" s="1"/>
  <c r="K8" i="6"/>
  <c r="K10" i="6"/>
  <c r="L7" i="7"/>
  <c r="L10" i="7" s="1"/>
  <c r="M8" i="7"/>
  <c r="M10" i="7" s="1"/>
  <c r="M8" i="6"/>
  <c r="G7" i="7"/>
  <c r="G10" i="7"/>
  <c r="N7" i="6"/>
  <c r="N10" i="6" s="1"/>
  <c r="D7" i="6"/>
  <c r="D10" i="6" s="1"/>
  <c r="C5" i="4"/>
  <c r="C5" i="7" s="1"/>
  <c r="N10" i="7"/>
  <c r="C17" i="6"/>
  <c r="I15" i="1"/>
  <c r="I29" i="1" s="1"/>
  <c r="D17" i="7"/>
  <c r="E5" i="6"/>
  <c r="C29" i="1"/>
  <c r="D15" i="4"/>
  <c r="D29" i="4" s="1"/>
  <c r="P28" i="1"/>
  <c r="J109" i="16" s="1"/>
  <c r="J107" i="16" s="1"/>
  <c r="P11" i="6"/>
  <c r="J124" i="16"/>
  <c r="C18" i="6"/>
  <c r="C29" i="6" s="1"/>
  <c r="D6" i="6" s="1"/>
  <c r="D18" i="6" s="1"/>
  <c r="D29" i="6" s="1"/>
  <c r="E6" i="6" s="1"/>
  <c r="E18" i="6" s="1"/>
  <c r="E29" i="6" s="1"/>
  <c r="F6" i="6" s="1"/>
  <c r="F18" i="6" s="1"/>
  <c r="F29" i="6" s="1"/>
  <c r="G6" i="6" s="1"/>
  <c r="J17" i="6" l="1"/>
  <c r="F5" i="1"/>
  <c r="E17" i="11"/>
  <c r="C29" i="4"/>
  <c r="E15" i="4"/>
  <c r="E29" i="4" s="1"/>
  <c r="P13" i="6"/>
  <c r="J128" i="16" s="1"/>
  <c r="G17" i="6"/>
  <c r="P17" i="6"/>
  <c r="P15" i="1"/>
  <c r="D29" i="1"/>
  <c r="P29" i="1"/>
  <c r="F17" i="7"/>
  <c r="C17" i="7"/>
  <c r="O11" i="7"/>
  <c r="O124" i="16" s="1"/>
  <c r="P9" i="1"/>
  <c r="J92" i="16" s="1"/>
  <c r="J95" i="16" s="1"/>
  <c r="J111" i="16" s="1"/>
  <c r="O7" i="7"/>
  <c r="G10" i="6"/>
  <c r="G18" i="6" s="1"/>
  <c r="G29" i="6" s="1"/>
  <c r="H6" i="6" s="1"/>
  <c r="H18" i="6" s="1"/>
  <c r="H29" i="6" s="1"/>
  <c r="I6" i="6" s="1"/>
  <c r="I18" i="6" s="1"/>
  <c r="I29" i="6" s="1"/>
  <c r="J6" i="6" s="1"/>
  <c r="J18" i="6" s="1"/>
  <c r="J29" i="6" s="1"/>
  <c r="K6" i="6" s="1"/>
  <c r="K18" i="6" s="1"/>
  <c r="K29" i="6" s="1"/>
  <c r="L6" i="6" s="1"/>
  <c r="L18" i="6" s="1"/>
  <c r="L29" i="6" s="1"/>
  <c r="M6" i="6" s="1"/>
  <c r="M18" i="6" s="1"/>
  <c r="M29" i="6" s="1"/>
  <c r="N6" i="6" s="1"/>
  <c r="N18" i="6" s="1"/>
  <c r="N29" i="6" s="1"/>
  <c r="O6" i="6" s="1"/>
  <c r="O18" i="6" s="1"/>
  <c r="O29" i="6" s="1"/>
  <c r="C6" i="7" s="1"/>
  <c r="E10" i="7"/>
  <c r="O10" i="7" s="1"/>
  <c r="O122" i="16" s="1"/>
  <c r="P7" i="6"/>
  <c r="C18" i="7" l="1"/>
  <c r="C29" i="7" s="1"/>
  <c r="D6" i="7" s="1"/>
  <c r="D18" i="7" s="1"/>
  <c r="D29" i="7" s="1"/>
  <c r="E6" i="7" s="1"/>
  <c r="E18" i="7" s="1"/>
  <c r="E29" i="7" s="1"/>
  <c r="F6" i="7" s="1"/>
  <c r="F18" i="7" s="1"/>
  <c r="F29" i="7" s="1"/>
  <c r="G6" i="7" s="1"/>
  <c r="G18" i="7" s="1"/>
  <c r="G29" i="7" s="1"/>
  <c r="H6" i="7" s="1"/>
  <c r="H18" i="7" s="1"/>
  <c r="H29" i="7" s="1"/>
  <c r="I6" i="7" s="1"/>
  <c r="I18" i="7" s="1"/>
  <c r="I29" i="7" s="1"/>
  <c r="J6" i="7" s="1"/>
  <c r="J18" i="7" s="1"/>
  <c r="J29" i="7" s="1"/>
  <c r="K6" i="7" s="1"/>
  <c r="K18" i="7" s="1"/>
  <c r="K29" i="7" s="1"/>
  <c r="L6" i="7" s="1"/>
  <c r="L18" i="7" s="1"/>
  <c r="L29" i="7" s="1"/>
  <c r="M6" i="7" s="1"/>
  <c r="M18" i="7" s="1"/>
  <c r="M29" i="7" s="1"/>
  <c r="N6" i="7" s="1"/>
  <c r="N18" i="7" s="1"/>
  <c r="N29" i="7" s="1"/>
  <c r="O6" i="7"/>
  <c r="O29" i="4"/>
  <c r="F17" i="11"/>
  <c r="G5" i="1"/>
  <c r="F5" i="6"/>
  <c r="E5" i="4"/>
  <c r="E5" i="7" s="1"/>
  <c r="O15" i="4"/>
  <c r="P10" i="6"/>
  <c r="O17" i="7"/>
  <c r="P18" i="6" l="1"/>
  <c r="P29" i="6" s="1"/>
  <c r="J122" i="16"/>
  <c r="J132" i="16" s="1"/>
  <c r="J142" i="16" s="1"/>
  <c r="F5" i="4"/>
  <c r="F5" i="7" s="1"/>
  <c r="G5" i="6"/>
  <c r="G17" i="11"/>
  <c r="H5" i="1"/>
  <c r="O18" i="7"/>
  <c r="O29" i="7" s="1"/>
  <c r="O121" i="16"/>
  <c r="O132" i="16" s="1"/>
  <c r="O142" i="16" s="1"/>
  <c r="G5" i="4" l="1"/>
  <c r="G5" i="7" s="1"/>
  <c r="H5" i="6"/>
  <c r="I5" i="1"/>
  <c r="H17" i="11"/>
  <c r="H5" i="4" l="1"/>
  <c r="H5" i="7" s="1"/>
  <c r="I5" i="6"/>
  <c r="I17" i="11"/>
  <c r="J5" i="1"/>
  <c r="J5" i="6" l="1"/>
  <c r="I5" i="4"/>
  <c r="I5" i="7" s="1"/>
  <c r="J17" i="11"/>
  <c r="K5" i="1"/>
  <c r="K5" i="6" l="1"/>
  <c r="J5" i="4"/>
  <c r="J5" i="7" s="1"/>
  <c r="L5" i="1"/>
  <c r="K17" i="11"/>
  <c r="M5" i="1" l="1"/>
  <c r="L17" i="11"/>
  <c r="K5" i="4"/>
  <c r="K5" i="7" s="1"/>
  <c r="L5" i="6"/>
  <c r="M17" i="11" l="1"/>
  <c r="O5" i="1" s="1"/>
  <c r="N5" i="1"/>
  <c r="L5" i="4"/>
  <c r="L5" i="7" s="1"/>
  <c r="M5" i="6"/>
  <c r="N5" i="4" l="1"/>
  <c r="N5" i="7" s="1"/>
  <c r="O5" i="6"/>
  <c r="M5" i="4"/>
  <c r="M5" i="7" s="1"/>
  <c r="N5" i="6"/>
</calcChain>
</file>

<file path=xl/sharedStrings.xml><?xml version="1.0" encoding="utf-8"?>
<sst xmlns="http://schemas.openxmlformats.org/spreadsheetml/2006/main" count="432" uniqueCount="338">
  <si>
    <t>計（Ａ）</t>
    <rPh sb="0" eb="1">
      <t>ケイ</t>
    </rPh>
    <phoneticPr fontId="2"/>
  </si>
  <si>
    <t>期首在庫</t>
    <rPh sb="0" eb="2">
      <t>キシュ</t>
    </rPh>
    <rPh sb="2" eb="4">
      <t>ザイコ</t>
    </rPh>
    <phoneticPr fontId="2"/>
  </si>
  <si>
    <t>期末在庫</t>
    <rPh sb="0" eb="2">
      <t>キマツ</t>
    </rPh>
    <rPh sb="2" eb="4">
      <t>ザイコ</t>
    </rPh>
    <phoneticPr fontId="2"/>
  </si>
  <si>
    <t>計（Ｂ）</t>
    <rPh sb="0" eb="1">
      <t>ケイ</t>
    </rPh>
    <phoneticPr fontId="2"/>
  </si>
  <si>
    <t>売上総利益（Ｃ＝Ａ－Ｂ）</t>
    <rPh sb="0" eb="2">
      <t>ウリアゲ</t>
    </rPh>
    <rPh sb="2" eb="5">
      <t>ソウリエキ</t>
    </rPh>
    <phoneticPr fontId="2"/>
  </si>
  <si>
    <t>その他</t>
    <rPh sb="2" eb="3">
      <t>タ</t>
    </rPh>
    <phoneticPr fontId="2"/>
  </si>
  <si>
    <t>計（Ｄ）</t>
    <rPh sb="0" eb="1">
      <t>ケイ</t>
    </rPh>
    <phoneticPr fontId="2"/>
  </si>
  <si>
    <t>経常利益（Ｅ＝Ｃ－Ｄ）</t>
    <rPh sb="0" eb="2">
      <t>ケイジョウ</t>
    </rPh>
    <rPh sb="2" eb="4">
      <t>リエキ</t>
    </rPh>
    <phoneticPr fontId="2"/>
  </si>
  <si>
    <t>売上</t>
    <rPh sb="0" eb="2">
      <t>ウリアゲ</t>
    </rPh>
    <phoneticPr fontId="2"/>
  </si>
  <si>
    <t>原価</t>
    <rPh sb="0" eb="2">
      <t>ゲンカ</t>
    </rPh>
    <phoneticPr fontId="2"/>
  </si>
  <si>
    <t>経　　　　費</t>
    <rPh sb="0" eb="1">
      <t>キョウ</t>
    </rPh>
    <rPh sb="5" eb="6">
      <t>ヒ</t>
    </rPh>
    <phoneticPr fontId="2"/>
  </si>
  <si>
    <t>年間合計</t>
    <rPh sb="0" eb="2">
      <t>ネンカン</t>
    </rPh>
    <rPh sb="2" eb="4">
      <t>ゴウケイ</t>
    </rPh>
    <phoneticPr fontId="2"/>
  </si>
  <si>
    <t>項目／月度</t>
    <rPh sb="0" eb="2">
      <t>コウモク</t>
    </rPh>
    <rPh sb="3" eb="4">
      <t>ゲツ</t>
    </rPh>
    <rPh sb="4" eb="5">
      <t>ド</t>
    </rPh>
    <phoneticPr fontId="2"/>
  </si>
  <si>
    <t>（単位：千円）</t>
    <rPh sb="1" eb="3">
      <t>タンイ</t>
    </rPh>
    <rPh sb="4" eb="6">
      <t>センエン</t>
    </rPh>
    <phoneticPr fontId="2"/>
  </si>
  <si>
    <t>月初現金在高（Ａ）</t>
    <rPh sb="0" eb="2">
      <t>ゲッショ</t>
    </rPh>
    <rPh sb="2" eb="4">
      <t>ゲンキン</t>
    </rPh>
    <rPh sb="4" eb="5">
      <t>ア</t>
    </rPh>
    <rPh sb="5" eb="6">
      <t>タカ</t>
    </rPh>
    <phoneticPr fontId="2"/>
  </si>
  <si>
    <t>入金</t>
    <rPh sb="0" eb="2">
      <t>ニュウキン</t>
    </rPh>
    <phoneticPr fontId="2"/>
  </si>
  <si>
    <t>仕入支払</t>
    <rPh sb="0" eb="2">
      <t>シイレ</t>
    </rPh>
    <rPh sb="2" eb="4">
      <t>シハラ</t>
    </rPh>
    <phoneticPr fontId="2"/>
  </si>
  <si>
    <t>経費支出</t>
    <rPh sb="0" eb="2">
      <t>ケイヒ</t>
    </rPh>
    <rPh sb="2" eb="4">
      <t>シシュツ</t>
    </rPh>
    <phoneticPr fontId="2"/>
  </si>
  <si>
    <t>支出</t>
    <rPh sb="0" eb="2">
      <t>シシュツ</t>
    </rPh>
    <phoneticPr fontId="2"/>
  </si>
  <si>
    <t>計（Ｃ）</t>
    <rPh sb="0" eb="1">
      <t>ケイ</t>
    </rPh>
    <phoneticPr fontId="2"/>
  </si>
  <si>
    <t>過不足（D＝Ａ+Ｂ-Ｃ）</t>
    <rPh sb="0" eb="3">
      <t>カブソク</t>
    </rPh>
    <phoneticPr fontId="2"/>
  </si>
  <si>
    <t>調達</t>
    <rPh sb="0" eb="2">
      <t>チョウタツ</t>
    </rPh>
    <phoneticPr fontId="2"/>
  </si>
  <si>
    <t>返済等</t>
    <rPh sb="0" eb="3">
      <t>ヘンサイトウ</t>
    </rPh>
    <phoneticPr fontId="2"/>
  </si>
  <si>
    <t>計（Ｅ）</t>
    <rPh sb="0" eb="1">
      <t>ケイ</t>
    </rPh>
    <phoneticPr fontId="2"/>
  </si>
  <si>
    <t>計（Ｆ）</t>
    <rPh sb="0" eb="1">
      <t>ケイ</t>
    </rPh>
    <phoneticPr fontId="2"/>
  </si>
  <si>
    <t>次月繰越（Ｇ＝Ｄ+Ｅ-Ｆ）</t>
    <rPh sb="0" eb="2">
      <t>ジゲツ</t>
    </rPh>
    <rPh sb="2" eb="4">
      <t>クリコシ</t>
    </rPh>
    <phoneticPr fontId="2"/>
  </si>
  <si>
    <t>開業前</t>
    <rPh sb="0" eb="3">
      <t>カイギョウマエ</t>
    </rPh>
    <phoneticPr fontId="2"/>
  </si>
  <si>
    <t>保証料率</t>
    <rPh sb="0" eb="2">
      <t>ホショウ</t>
    </rPh>
    <rPh sb="2" eb="4">
      <t>リョウリツ</t>
    </rPh>
    <phoneticPr fontId="2"/>
  </si>
  <si>
    <t>７回以上１２回以下</t>
    <rPh sb="1" eb="4">
      <t>カイイジョウ</t>
    </rPh>
    <rPh sb="6" eb="9">
      <t>カイイカ</t>
    </rPh>
    <phoneticPr fontId="2"/>
  </si>
  <si>
    <t>１３回以上２４回以下</t>
    <rPh sb="2" eb="5">
      <t>カイイジョウ</t>
    </rPh>
    <rPh sb="7" eb="10">
      <t>カイイカ</t>
    </rPh>
    <phoneticPr fontId="2"/>
  </si>
  <si>
    <t>２５回以上</t>
    <rPh sb="2" eb="5">
      <t>カイイジョウ</t>
    </rPh>
    <phoneticPr fontId="2"/>
  </si>
  <si>
    <t>融資金額</t>
    <rPh sb="0" eb="2">
      <t>ユウシ</t>
    </rPh>
    <rPh sb="2" eb="4">
      <t>キンガク</t>
    </rPh>
    <phoneticPr fontId="2"/>
  </si>
  <si>
    <t>借入期間</t>
    <rPh sb="0" eb="2">
      <t>カリイレ</t>
    </rPh>
    <rPh sb="2" eb="4">
      <t>キカン</t>
    </rPh>
    <phoneticPr fontId="2"/>
  </si>
  <si>
    <t>信用保証料</t>
    <rPh sb="0" eb="2">
      <t>シンヨウ</t>
    </rPh>
    <rPh sb="2" eb="4">
      <t>ホショウ</t>
    </rPh>
    <rPh sb="4" eb="5">
      <t>リョウ</t>
    </rPh>
    <phoneticPr fontId="2"/>
  </si>
  <si>
    <t>差引き受取額</t>
    <rPh sb="0" eb="2">
      <t>サシヒ</t>
    </rPh>
    <rPh sb="3" eb="5">
      <t>ウケトリ</t>
    </rPh>
    <rPh sb="5" eb="6">
      <t>ガク</t>
    </rPh>
    <phoneticPr fontId="2"/>
  </si>
  <si>
    <t>ヶ月</t>
    <rPh sb="1" eb="2">
      <t>ゲツ</t>
    </rPh>
    <phoneticPr fontId="2"/>
  </si>
  <si>
    <t>内、返済据置期間</t>
    <rPh sb="0" eb="1">
      <t>ウチ</t>
    </rPh>
    <rPh sb="2" eb="4">
      <t>ヘンサイ</t>
    </rPh>
    <rPh sb="4" eb="6">
      <t>スエオキ</t>
    </rPh>
    <rPh sb="6" eb="8">
      <t>キカン</t>
    </rPh>
    <phoneticPr fontId="2"/>
  </si>
  <si>
    <t>円</t>
    <rPh sb="0" eb="1">
      <t>エン</t>
    </rPh>
    <phoneticPr fontId="2"/>
  </si>
  <si>
    <t>返済期間（据置期間を除く）</t>
    <rPh sb="0" eb="2">
      <t>ヘンサイ</t>
    </rPh>
    <rPh sb="2" eb="4">
      <t>キカン</t>
    </rPh>
    <rPh sb="5" eb="7">
      <t>スエオキ</t>
    </rPh>
    <rPh sb="7" eb="9">
      <t>キカン</t>
    </rPh>
    <rPh sb="10" eb="11">
      <t>ノゾ</t>
    </rPh>
    <phoneticPr fontId="2"/>
  </si>
  <si>
    <t>保証料率の基準</t>
    <rPh sb="0" eb="2">
      <t>ホショウ</t>
    </rPh>
    <rPh sb="2" eb="4">
      <t>リョウリツ</t>
    </rPh>
    <rPh sb="5" eb="7">
      <t>キジュン</t>
    </rPh>
    <phoneticPr fontId="2"/>
  </si>
  <si>
    <t>信用保証料の概算計算書</t>
    <rPh sb="0" eb="2">
      <t>シンヨウ</t>
    </rPh>
    <rPh sb="2" eb="4">
      <t>ホショウ</t>
    </rPh>
    <rPh sb="4" eb="5">
      <t>リョウ</t>
    </rPh>
    <rPh sb="6" eb="8">
      <t>ガイサン</t>
    </rPh>
    <rPh sb="8" eb="11">
      <t>ケイサンショ</t>
    </rPh>
    <phoneticPr fontId="2"/>
  </si>
  <si>
    <t>（注）本表の金額は概算計算です。</t>
    <rPh sb="1" eb="2">
      <t>チュウ</t>
    </rPh>
    <rPh sb="3" eb="4">
      <t>ホン</t>
    </rPh>
    <rPh sb="4" eb="5">
      <t>ヒョウ</t>
    </rPh>
    <rPh sb="6" eb="8">
      <t>キンガク</t>
    </rPh>
    <rPh sb="9" eb="11">
      <t>ガイサン</t>
    </rPh>
    <rPh sb="11" eb="13">
      <t>ケイサン</t>
    </rPh>
    <phoneticPr fontId="2"/>
  </si>
  <si>
    <t>年</t>
    <rPh sb="0" eb="1">
      <t>ネン</t>
    </rPh>
    <phoneticPr fontId="2"/>
  </si>
  <si>
    <t>月</t>
    <rPh sb="0" eb="1">
      <t>ツキ</t>
    </rPh>
    <phoneticPr fontId="2"/>
  </si>
  <si>
    <t>日</t>
    <rPh sb="0" eb="1">
      <t>ヒ</t>
    </rPh>
    <phoneticPr fontId="2"/>
  </si>
  <si>
    <t>％</t>
    <phoneticPr fontId="2"/>
  </si>
  <si>
    <t>1,000万円超</t>
    <rPh sb="5" eb="7">
      <t>マンエン</t>
    </rPh>
    <rPh sb="7" eb="8">
      <t>チョウ</t>
    </rPh>
    <phoneticPr fontId="2"/>
  </si>
  <si>
    <t>500万円以下</t>
    <rPh sb="3" eb="7">
      <t>マンエンイカ</t>
    </rPh>
    <phoneticPr fontId="2"/>
  </si>
  <si>
    <t>500万円超 1,000万円以下</t>
    <rPh sb="3" eb="5">
      <t>マンエン</t>
    </rPh>
    <rPh sb="5" eb="6">
      <t>チョウ</t>
    </rPh>
    <rPh sb="12" eb="14">
      <t>マンエン</t>
    </rPh>
    <rPh sb="14" eb="16">
      <t>イカ</t>
    </rPh>
    <phoneticPr fontId="2"/>
  </si>
  <si>
    <t>返済期間により異なる（下表を参照）</t>
    <rPh sb="0" eb="2">
      <t>ヘンサイ</t>
    </rPh>
    <rPh sb="2" eb="4">
      <t>キカン</t>
    </rPh>
    <rPh sb="7" eb="8">
      <t>コト</t>
    </rPh>
    <rPh sb="11" eb="13">
      <t>カヒョウ</t>
    </rPh>
    <rPh sb="14" eb="16">
      <t>サンショウ</t>
    </rPh>
    <phoneticPr fontId="2"/>
  </si>
  <si>
    <t>①</t>
    <phoneticPr fontId="2"/>
  </si>
  <si>
    <t>②</t>
    <phoneticPr fontId="2"/>
  </si>
  <si>
    <t>開業月</t>
    <rPh sb="0" eb="2">
      <t>カイギョウ</t>
    </rPh>
    <rPh sb="2" eb="3">
      <t>ツキ</t>
    </rPh>
    <phoneticPr fontId="2"/>
  </si>
  <si>
    <t>月</t>
    <rPh sb="0" eb="1">
      <t>ガツ</t>
    </rPh>
    <phoneticPr fontId="2"/>
  </si>
  <si>
    <t>名称 ：</t>
    <rPh sb="0" eb="2">
      <t>メイショウ</t>
    </rPh>
    <phoneticPr fontId="2"/>
  </si>
  <si>
    <t>シート名</t>
    <rPh sb="3" eb="4">
      <t>メイ</t>
    </rPh>
    <phoneticPr fontId="2"/>
  </si>
  <si>
    <t>初期入力</t>
    <rPh sb="0" eb="2">
      <t>ショキ</t>
    </rPh>
    <rPh sb="2" eb="4">
      <t>ニュウリョク</t>
    </rPh>
    <phoneticPr fontId="2"/>
  </si>
  <si>
    <t>③</t>
    <phoneticPr fontId="2"/>
  </si>
  <si>
    <t>作　業　内　容</t>
    <rPh sb="0" eb="1">
      <t>サク</t>
    </rPh>
    <rPh sb="2" eb="3">
      <t>ギョウ</t>
    </rPh>
    <rPh sb="4" eb="5">
      <t>ナイ</t>
    </rPh>
    <rPh sb="6" eb="7">
      <t>カタチ</t>
    </rPh>
    <phoneticPr fontId="2"/>
  </si>
  <si>
    <t>初期入力事項</t>
    <rPh sb="0" eb="2">
      <t>ショキ</t>
    </rPh>
    <rPh sb="2" eb="4">
      <t>ニュウリョク</t>
    </rPh>
    <rPh sb="4" eb="6">
      <t>ジコウ</t>
    </rPh>
    <phoneticPr fontId="2"/>
  </si>
  <si>
    <t>④</t>
    <phoneticPr fontId="2"/>
  </si>
  <si>
    <t>2ヵ月後</t>
    <rPh sb="2" eb="4">
      <t>ゲツゴ</t>
    </rPh>
    <phoneticPr fontId="2"/>
  </si>
  <si>
    <t>3ヵ月後</t>
    <rPh sb="2" eb="4">
      <t>ゲツゴ</t>
    </rPh>
    <phoneticPr fontId="2"/>
  </si>
  <si>
    <t>4ヵ月後</t>
    <rPh sb="2" eb="4">
      <t>ゲツゴ</t>
    </rPh>
    <phoneticPr fontId="2"/>
  </si>
  <si>
    <t>当月回収</t>
    <rPh sb="0" eb="2">
      <t>トウゲツ</t>
    </rPh>
    <rPh sb="2" eb="4">
      <t>カイシュウ</t>
    </rPh>
    <phoneticPr fontId="2"/>
  </si>
  <si>
    <t>翌月回収</t>
    <rPh sb="0" eb="2">
      <t>ヨクゲツ</t>
    </rPh>
    <rPh sb="2" eb="4">
      <t>カイシュウ</t>
    </rPh>
    <phoneticPr fontId="2"/>
  </si>
  <si>
    <t>期間</t>
    <rPh sb="0" eb="2">
      <t>キカン</t>
    </rPh>
    <phoneticPr fontId="2"/>
  </si>
  <si>
    <t>初年度</t>
    <rPh sb="0" eb="3">
      <t>ショネンド</t>
    </rPh>
    <phoneticPr fontId="2"/>
  </si>
  <si>
    <t>2年度</t>
    <rPh sb="1" eb="3">
      <t>ネンド</t>
    </rPh>
    <phoneticPr fontId="2"/>
  </si>
  <si>
    <t>～</t>
    <phoneticPr fontId="2"/>
  </si>
  <si>
    <t>月）</t>
    <rPh sb="0" eb="1">
      <t>ツキ</t>
    </rPh>
    <phoneticPr fontId="2"/>
  </si>
  <si>
    <t>合計100%</t>
    <rPh sb="0" eb="2">
      <t>ゴウケイ</t>
    </rPh>
    <phoneticPr fontId="2"/>
  </si>
  <si>
    <t>⑤</t>
    <phoneticPr fontId="2"/>
  </si>
  <si>
    <t>月度の順序</t>
    <rPh sb="0" eb="1">
      <t>ツキ</t>
    </rPh>
    <rPh sb="1" eb="2">
      <t>ド</t>
    </rPh>
    <rPh sb="3" eb="5">
      <t>ジュンジョ</t>
    </rPh>
    <phoneticPr fontId="2"/>
  </si>
  <si>
    <t>⑦</t>
    <phoneticPr fontId="2"/>
  </si>
  <si>
    <t>⑧</t>
    <phoneticPr fontId="2"/>
  </si>
  <si>
    <t>⑩</t>
    <phoneticPr fontId="2"/>
  </si>
  <si>
    <t>⑪</t>
    <phoneticPr fontId="2"/>
  </si>
  <si>
    <t>⑫</t>
    <phoneticPr fontId="2"/>
  </si>
  <si>
    <t>⑬</t>
    <phoneticPr fontId="2"/>
  </si>
  <si>
    <t>⑮</t>
    <phoneticPr fontId="2"/>
  </si>
  <si>
    <t>⑯</t>
    <phoneticPr fontId="2"/>
  </si>
  <si>
    <t>第１号様式（第４条関係）</t>
    <rPh sb="0" eb="1">
      <t>ダイ</t>
    </rPh>
    <rPh sb="2" eb="3">
      <t>ゴウ</t>
    </rPh>
    <rPh sb="3" eb="5">
      <t>ヨウシキ</t>
    </rPh>
    <rPh sb="6" eb="7">
      <t>ダイ</t>
    </rPh>
    <rPh sb="8" eb="9">
      <t>ジョウ</t>
    </rPh>
    <rPh sb="9" eb="11">
      <t>カンケイ</t>
    </rPh>
    <phoneticPr fontId="2"/>
  </si>
  <si>
    <t>創　業　計　画　書</t>
    <rPh sb="0" eb="1">
      <t>キズ</t>
    </rPh>
    <rPh sb="2" eb="3">
      <t>ギョウ</t>
    </rPh>
    <rPh sb="4" eb="5">
      <t>ケイ</t>
    </rPh>
    <rPh sb="6" eb="7">
      <t>ガ</t>
    </rPh>
    <rPh sb="8" eb="9">
      <t>ショ</t>
    </rPh>
    <phoneticPr fontId="2"/>
  </si>
  <si>
    <t>杉並区中小企業資金融資「創業支援資金」を申込むため、下記の通り創業計画に添付書類を添えて</t>
    <rPh sb="0" eb="3">
      <t>スギナミク</t>
    </rPh>
    <rPh sb="3" eb="5">
      <t>チュウショウ</t>
    </rPh>
    <rPh sb="5" eb="7">
      <t>キギョウ</t>
    </rPh>
    <rPh sb="7" eb="9">
      <t>シキン</t>
    </rPh>
    <rPh sb="9" eb="11">
      <t>ユウシ</t>
    </rPh>
    <rPh sb="12" eb="14">
      <t>ソウギョウ</t>
    </rPh>
    <rPh sb="14" eb="16">
      <t>シエン</t>
    </rPh>
    <rPh sb="16" eb="18">
      <t>シキン</t>
    </rPh>
    <rPh sb="20" eb="22">
      <t>モウシコ</t>
    </rPh>
    <rPh sb="26" eb="28">
      <t>カキ</t>
    </rPh>
    <rPh sb="29" eb="30">
      <t>トオ</t>
    </rPh>
    <rPh sb="31" eb="33">
      <t>ソウギョウ</t>
    </rPh>
    <rPh sb="33" eb="35">
      <t>ケイカク</t>
    </rPh>
    <rPh sb="36" eb="38">
      <t>テンプ</t>
    </rPh>
    <rPh sb="38" eb="40">
      <t>ショルイ</t>
    </rPh>
    <rPh sb="41" eb="42">
      <t>ソ</t>
    </rPh>
    <phoneticPr fontId="2"/>
  </si>
  <si>
    <t>提出します。</t>
    <rPh sb="0" eb="2">
      <t>テイシュツ</t>
    </rPh>
    <phoneticPr fontId="2"/>
  </si>
  <si>
    <t>申込者：</t>
    <rPh sb="0" eb="2">
      <t>モウシコミ</t>
    </rPh>
    <rPh sb="2" eb="3">
      <t>シャ</t>
    </rPh>
    <phoneticPr fontId="2"/>
  </si>
  <si>
    <t>住　所</t>
    <rPh sb="0" eb="1">
      <t>ジュウ</t>
    </rPh>
    <rPh sb="2" eb="3">
      <t>ショ</t>
    </rPh>
    <phoneticPr fontId="2"/>
  </si>
  <si>
    <t>氏　名</t>
    <rPh sb="0" eb="1">
      <t>シ</t>
    </rPh>
    <rPh sb="2" eb="3">
      <t>メイ</t>
    </rPh>
    <phoneticPr fontId="2"/>
  </si>
  <si>
    <t>㊞</t>
    <phoneticPr fontId="2"/>
  </si>
  <si>
    <t>融資対象の区分</t>
    <rPh sb="0" eb="2">
      <t>ユウシ</t>
    </rPh>
    <rPh sb="2" eb="4">
      <t>タイショウ</t>
    </rPh>
    <rPh sb="5" eb="7">
      <t>クブン</t>
    </rPh>
    <phoneticPr fontId="2"/>
  </si>
  <si>
    <t>融資対象１（創業前）　・　融資対象２（創業後）　・　融資対象３（分社化）</t>
    <rPh sb="0" eb="2">
      <t>ユウシ</t>
    </rPh>
    <rPh sb="2" eb="4">
      <t>タイショウ</t>
    </rPh>
    <rPh sb="6" eb="8">
      <t>ソウギョウ</t>
    </rPh>
    <rPh sb="8" eb="9">
      <t>マエ</t>
    </rPh>
    <rPh sb="13" eb="15">
      <t>ユウシ</t>
    </rPh>
    <rPh sb="15" eb="17">
      <t>タイショウ</t>
    </rPh>
    <rPh sb="19" eb="21">
      <t>ソウギョウ</t>
    </rPh>
    <rPh sb="21" eb="22">
      <t>ゴ</t>
    </rPh>
    <rPh sb="26" eb="28">
      <t>ユウシ</t>
    </rPh>
    <rPh sb="28" eb="30">
      <t>タイショウ</t>
    </rPh>
    <rPh sb="32" eb="35">
      <t>ブンシャカ</t>
    </rPh>
    <phoneticPr fontId="2"/>
  </si>
  <si>
    <t>開　業　形　態</t>
    <rPh sb="0" eb="1">
      <t>カイ</t>
    </rPh>
    <rPh sb="2" eb="3">
      <t>ギョウ</t>
    </rPh>
    <rPh sb="4" eb="5">
      <t>ケイ</t>
    </rPh>
    <rPh sb="6" eb="7">
      <t>タイ</t>
    </rPh>
    <phoneticPr fontId="2"/>
  </si>
  <si>
    <t>個人　・　法人</t>
    <rPh sb="0" eb="2">
      <t>コジン</t>
    </rPh>
    <rPh sb="5" eb="7">
      <t>ホウジン</t>
    </rPh>
    <phoneticPr fontId="2"/>
  </si>
  <si>
    <t>会社名又は商号（屋号）
(予定を含む)</t>
    <rPh sb="0" eb="2">
      <t>カイシャ</t>
    </rPh>
    <rPh sb="2" eb="3">
      <t>メイ</t>
    </rPh>
    <rPh sb="3" eb="4">
      <t>マタ</t>
    </rPh>
    <rPh sb="5" eb="7">
      <t>ショウゴウ</t>
    </rPh>
    <rPh sb="8" eb="10">
      <t>ヤゴウ</t>
    </rPh>
    <rPh sb="13" eb="15">
      <t>ヨテイ</t>
    </rPh>
    <rPh sb="16" eb="17">
      <t>フク</t>
    </rPh>
    <phoneticPr fontId="2"/>
  </si>
  <si>
    <r>
      <t xml:space="preserve">事業所所在地
</t>
    </r>
    <r>
      <rPr>
        <sz val="8"/>
        <color indexed="8"/>
        <rFont val="ＭＳ Ｐゴシック"/>
        <charset val="128"/>
      </rPr>
      <t>（確定・予定）</t>
    </r>
    <rPh sb="0" eb="3">
      <t>ジギョウショ</t>
    </rPh>
    <rPh sb="3" eb="6">
      <t>ショザイチ</t>
    </rPh>
    <rPh sb="8" eb="10">
      <t>カクテイ</t>
    </rPh>
    <rPh sb="11" eb="13">
      <t>ヨテイ</t>
    </rPh>
    <phoneticPr fontId="2"/>
  </si>
  <si>
    <t>事業所開設
(予定)年月日</t>
    <rPh sb="0" eb="3">
      <t>ジギョウショ</t>
    </rPh>
    <rPh sb="3" eb="5">
      <t>カイセツ</t>
    </rPh>
    <rPh sb="7" eb="9">
      <t>ヨテイ</t>
    </rPh>
    <rPh sb="10" eb="13">
      <t>ネンガッピ</t>
    </rPh>
    <phoneticPr fontId="2"/>
  </si>
  <si>
    <t>電話</t>
    <rPh sb="0" eb="2">
      <t>デンワ</t>
    </rPh>
    <phoneticPr fontId="2"/>
  </si>
  <si>
    <t>１　事業内容や創業動機</t>
    <rPh sb="2" eb="4">
      <t>ジギョウ</t>
    </rPh>
    <rPh sb="4" eb="6">
      <t>ナイヨウ</t>
    </rPh>
    <phoneticPr fontId="2"/>
  </si>
  <si>
    <t xml:space="preserve"> 業　　種　：</t>
    <rPh sb="1" eb="2">
      <t>ギョウ</t>
    </rPh>
    <rPh sb="4" eb="5">
      <t>タネ</t>
    </rPh>
    <phoneticPr fontId="2"/>
  </si>
  <si>
    <t>（１）事業内容（取扱品・主製品またはサービスなど）　　　　　　　　　　　　　　　　　　</t>
    <phoneticPr fontId="2"/>
  </si>
  <si>
    <t>（２）創業の目的と動機</t>
    <rPh sb="3" eb="5">
      <t>ソウギョウ</t>
    </rPh>
    <rPh sb="6" eb="8">
      <t>モクテキ</t>
    </rPh>
    <rPh sb="9" eb="11">
      <t>ドウキ</t>
    </rPh>
    <phoneticPr fontId="2"/>
  </si>
  <si>
    <t>（３）創業する事業の経験</t>
    <rPh sb="3" eb="5">
      <t>ソウギョウ</t>
    </rPh>
    <rPh sb="7" eb="9">
      <t>ジギョウ</t>
    </rPh>
    <rPh sb="10" eb="12">
      <t>ケイケン</t>
    </rPh>
    <phoneticPr fontId="2"/>
  </si>
  <si>
    <t>（４）強み、セールスポイント及び競合状況</t>
    <rPh sb="3" eb="4">
      <t>ツヨ</t>
    </rPh>
    <rPh sb="14" eb="15">
      <t>オヨ</t>
    </rPh>
    <rPh sb="16" eb="18">
      <t>キョウゴウ</t>
    </rPh>
    <rPh sb="18" eb="20">
      <t>ジョウキョウ</t>
    </rPh>
    <phoneticPr fontId="2"/>
  </si>
  <si>
    <r>
      <t>２　事業の着手状況</t>
    </r>
    <r>
      <rPr>
        <sz val="9"/>
        <rFont val="ＭＳ Ｐゴシック"/>
        <charset val="128"/>
      </rPr>
      <t>（次のうち該当するものに○印をつけ、確認できる書類等を添付してください。）</t>
    </r>
    <rPh sb="2" eb="4">
      <t>ジギョウ</t>
    </rPh>
    <rPh sb="5" eb="7">
      <t>チャクシュ</t>
    </rPh>
    <rPh sb="7" eb="9">
      <t>ジョウキョウ</t>
    </rPh>
    <rPh sb="10" eb="11">
      <t>ツギ</t>
    </rPh>
    <rPh sb="14" eb="16">
      <t>ガイトウ</t>
    </rPh>
    <rPh sb="22" eb="23">
      <t>ジルシ</t>
    </rPh>
    <rPh sb="27" eb="29">
      <t>カクニン</t>
    </rPh>
    <rPh sb="32" eb="35">
      <t>ショルイトウ</t>
    </rPh>
    <rPh sb="36" eb="38">
      <t>テンプ</t>
    </rPh>
    <phoneticPr fontId="2"/>
  </si>
  <si>
    <t>ア　機械器具・什器備品等を発注済である。</t>
    <rPh sb="2" eb="4">
      <t>キカイ</t>
    </rPh>
    <rPh sb="4" eb="6">
      <t>キグ</t>
    </rPh>
    <rPh sb="7" eb="9">
      <t>ジュウキ</t>
    </rPh>
    <rPh sb="9" eb="11">
      <t>ビヒン</t>
    </rPh>
    <rPh sb="11" eb="12">
      <t>トウ</t>
    </rPh>
    <rPh sb="13" eb="16">
      <t>ハッチュウズミ</t>
    </rPh>
    <phoneticPr fontId="2"/>
  </si>
  <si>
    <t>オ　事業に必要な許認可等を受けている。</t>
    <rPh sb="2" eb="4">
      <t>ジギョウ</t>
    </rPh>
    <rPh sb="5" eb="7">
      <t>ヒツヨウ</t>
    </rPh>
    <rPh sb="8" eb="12">
      <t>キョニンカトウ</t>
    </rPh>
    <rPh sb="13" eb="14">
      <t>ウ</t>
    </rPh>
    <phoneticPr fontId="2"/>
  </si>
  <si>
    <t>イ　土地・店舗を買収するための頭金等支払い済である。</t>
    <rPh sb="2" eb="4">
      <t>トチ</t>
    </rPh>
    <rPh sb="5" eb="7">
      <t>テンポ</t>
    </rPh>
    <rPh sb="8" eb="10">
      <t>バイシュウ</t>
    </rPh>
    <rPh sb="15" eb="18">
      <t>アタマキントウ</t>
    </rPh>
    <rPh sb="18" eb="20">
      <t>シハラ</t>
    </rPh>
    <rPh sb="21" eb="22">
      <t>ズ</t>
    </rPh>
    <phoneticPr fontId="2"/>
  </si>
  <si>
    <t>カ　事業に必要な許認可の申請が受理されている。</t>
    <rPh sb="2" eb="4">
      <t>ジギョウ</t>
    </rPh>
    <rPh sb="5" eb="7">
      <t>ヒツヨウ</t>
    </rPh>
    <rPh sb="8" eb="11">
      <t>キョニンカ</t>
    </rPh>
    <rPh sb="12" eb="14">
      <t>シンセイ</t>
    </rPh>
    <rPh sb="15" eb="17">
      <t>ジュリ</t>
    </rPh>
    <phoneticPr fontId="2"/>
  </si>
  <si>
    <t>ウ　土地・店舗を賃借するための権利金・敷金等支払い済である。</t>
    <rPh sb="2" eb="4">
      <t>トチ</t>
    </rPh>
    <rPh sb="5" eb="7">
      <t>テンポ</t>
    </rPh>
    <rPh sb="8" eb="10">
      <t>チンシャク</t>
    </rPh>
    <rPh sb="15" eb="18">
      <t>ケンリキン</t>
    </rPh>
    <rPh sb="19" eb="22">
      <t>シキキントウ</t>
    </rPh>
    <rPh sb="22" eb="24">
      <t>シハラ</t>
    </rPh>
    <rPh sb="25" eb="26">
      <t>ズ</t>
    </rPh>
    <phoneticPr fontId="2"/>
  </si>
  <si>
    <t>キ　その他</t>
    <rPh sb="4" eb="5">
      <t>タ</t>
    </rPh>
    <phoneticPr fontId="2"/>
  </si>
  <si>
    <t>エ　商品・原材料の仕入れを行なっている。</t>
    <rPh sb="2" eb="4">
      <t>ショウヒン</t>
    </rPh>
    <rPh sb="5" eb="8">
      <t>ゲンザイリョウ</t>
    </rPh>
    <rPh sb="9" eb="11">
      <t>シイ</t>
    </rPh>
    <rPh sb="13" eb="14">
      <t>オコ</t>
    </rPh>
    <phoneticPr fontId="2"/>
  </si>
  <si>
    <t>３　販売先・仕入先</t>
    <rPh sb="2" eb="5">
      <t>ハンバイサキ</t>
    </rPh>
    <rPh sb="6" eb="8">
      <t>シイレ</t>
    </rPh>
    <rPh sb="8" eb="9">
      <t>サキ</t>
    </rPh>
    <phoneticPr fontId="2"/>
  </si>
  <si>
    <t>主な販売先・受注先</t>
    <rPh sb="0" eb="1">
      <t>オモ</t>
    </rPh>
    <rPh sb="2" eb="4">
      <t>ハンバイ</t>
    </rPh>
    <rPh sb="4" eb="5">
      <t>サキ</t>
    </rPh>
    <rPh sb="6" eb="8">
      <t>ジュチュウ</t>
    </rPh>
    <rPh sb="8" eb="9">
      <t>サキ</t>
    </rPh>
    <phoneticPr fontId="2"/>
  </si>
  <si>
    <t>住　　　　　所</t>
    <rPh sb="0" eb="1">
      <t>ジュウ</t>
    </rPh>
    <rPh sb="6" eb="7">
      <t>ショ</t>
    </rPh>
    <phoneticPr fontId="2"/>
  </si>
  <si>
    <t>販売・受注予定額</t>
    <rPh sb="0" eb="2">
      <t>ハンバイ</t>
    </rPh>
    <rPh sb="3" eb="5">
      <t>ジュチュウ</t>
    </rPh>
    <rPh sb="5" eb="7">
      <t>ヨテイ</t>
    </rPh>
    <rPh sb="7" eb="8">
      <t>ガク</t>
    </rPh>
    <phoneticPr fontId="2"/>
  </si>
  <si>
    <t>回収方法</t>
    <rPh sb="0" eb="2">
      <t>カイシュウ</t>
    </rPh>
    <rPh sb="2" eb="4">
      <t>ホウホウ</t>
    </rPh>
    <phoneticPr fontId="2"/>
  </si>
  <si>
    <t>千円</t>
    <rPh sb="0" eb="2">
      <t>センエン</t>
    </rPh>
    <phoneticPr fontId="2"/>
  </si>
  <si>
    <t>現金・売掛・手形</t>
    <rPh sb="0" eb="2">
      <t>ゲンキン</t>
    </rPh>
    <rPh sb="3" eb="5">
      <t>ウリカケ</t>
    </rPh>
    <rPh sb="6" eb="8">
      <t>テガタ</t>
    </rPh>
    <phoneticPr fontId="2"/>
  </si>
  <si>
    <t>主な仕入先・外注先</t>
    <rPh sb="0" eb="1">
      <t>オモ</t>
    </rPh>
    <rPh sb="2" eb="4">
      <t>シイ</t>
    </rPh>
    <rPh sb="4" eb="5">
      <t>サキ</t>
    </rPh>
    <rPh sb="6" eb="8">
      <t>ガイチュウ</t>
    </rPh>
    <rPh sb="8" eb="9">
      <t>サキ</t>
    </rPh>
    <phoneticPr fontId="2"/>
  </si>
  <si>
    <t>仕入・外注予定額</t>
    <rPh sb="0" eb="2">
      <t>シイレ</t>
    </rPh>
    <rPh sb="3" eb="5">
      <t>ガイチュウ</t>
    </rPh>
    <rPh sb="5" eb="7">
      <t>ヨテイ</t>
    </rPh>
    <rPh sb="7" eb="8">
      <t>ガク</t>
    </rPh>
    <phoneticPr fontId="2"/>
  </si>
  <si>
    <t>支払方法</t>
    <rPh sb="0" eb="2">
      <t>シハラ</t>
    </rPh>
    <rPh sb="2" eb="4">
      <t>ホウホウ</t>
    </rPh>
    <phoneticPr fontId="2"/>
  </si>
  <si>
    <t>現金・買掛・手形</t>
    <rPh sb="0" eb="2">
      <t>ゲンキン</t>
    </rPh>
    <rPh sb="3" eb="4">
      <t>カ</t>
    </rPh>
    <rPh sb="4" eb="5">
      <t>カカリ</t>
    </rPh>
    <rPh sb="6" eb="8">
      <t>テガタ</t>
    </rPh>
    <phoneticPr fontId="2"/>
  </si>
  <si>
    <t>設　　備　　資　　金</t>
    <rPh sb="0" eb="1">
      <t>セツ</t>
    </rPh>
    <rPh sb="3" eb="4">
      <t>ソナエ</t>
    </rPh>
    <rPh sb="6" eb="7">
      <t>シ</t>
    </rPh>
    <rPh sb="9" eb="10">
      <t>カネ</t>
    </rPh>
    <phoneticPr fontId="2"/>
  </si>
  <si>
    <t>事業用不動産取得・敷金・入居保証金</t>
    <rPh sb="0" eb="3">
      <t>ジギョウヨウ</t>
    </rPh>
    <rPh sb="3" eb="6">
      <t>フドウサン</t>
    </rPh>
    <rPh sb="6" eb="8">
      <t>シュトク</t>
    </rPh>
    <rPh sb="9" eb="11">
      <t>シキキン</t>
    </rPh>
    <rPh sb="12" eb="14">
      <t>ニュウキョ</t>
    </rPh>
    <rPh sb="14" eb="17">
      <t>ホショウキン</t>
    </rPh>
    <phoneticPr fontId="2"/>
  </si>
  <si>
    <t>自 己 資 金</t>
    <rPh sb="0" eb="1">
      <t>ジ</t>
    </rPh>
    <rPh sb="2" eb="3">
      <t>オノレ</t>
    </rPh>
    <rPh sb="4" eb="5">
      <t>シ</t>
    </rPh>
    <rPh sb="6" eb="7">
      <t>カネ</t>
    </rPh>
    <phoneticPr fontId="2"/>
  </si>
  <si>
    <t>預貯金</t>
    <rPh sb="0" eb="1">
      <t>アズカ</t>
    </rPh>
    <rPh sb="1" eb="3">
      <t>チョキン</t>
    </rPh>
    <phoneticPr fontId="2"/>
  </si>
  <si>
    <t>改装費</t>
    <rPh sb="0" eb="2">
      <t>カイソウ</t>
    </rPh>
    <rPh sb="2" eb="3">
      <t>ヒ</t>
    </rPh>
    <phoneticPr fontId="2"/>
  </si>
  <si>
    <t>預貯金以外</t>
    <rPh sb="0" eb="1">
      <t>アズカ</t>
    </rPh>
    <rPh sb="1" eb="3">
      <t>チョキン</t>
    </rPh>
    <rPh sb="3" eb="5">
      <t>イガイ</t>
    </rPh>
    <phoneticPr fontId="2"/>
  </si>
  <si>
    <t>①設備資金　合計</t>
    <rPh sb="1" eb="3">
      <t>セツビ</t>
    </rPh>
    <rPh sb="3" eb="5">
      <t>シキン</t>
    </rPh>
    <rPh sb="6" eb="8">
      <t>ゴウケイ</t>
    </rPh>
    <phoneticPr fontId="2"/>
  </si>
  <si>
    <t>借　　入　　金</t>
    <rPh sb="0" eb="1">
      <t>シャク</t>
    </rPh>
    <rPh sb="3" eb="4">
      <t>イリ</t>
    </rPh>
    <rPh sb="6" eb="7">
      <t>キン</t>
    </rPh>
    <phoneticPr fontId="2"/>
  </si>
  <si>
    <t>運　転　資　金</t>
    <rPh sb="0" eb="1">
      <t>ウン</t>
    </rPh>
    <rPh sb="2" eb="3">
      <t>テン</t>
    </rPh>
    <rPh sb="4" eb="5">
      <t>シ</t>
    </rPh>
    <rPh sb="6" eb="7">
      <t>キン</t>
    </rPh>
    <phoneticPr fontId="2"/>
  </si>
  <si>
    <t>その他の資金</t>
    <rPh sb="2" eb="3">
      <t>タ</t>
    </rPh>
    <rPh sb="4" eb="6">
      <t>シキン</t>
    </rPh>
    <phoneticPr fontId="2"/>
  </si>
  <si>
    <t>合計</t>
    <rPh sb="0" eb="2">
      <t>ゴウケイ</t>
    </rPh>
    <phoneticPr fontId="2"/>
  </si>
  <si>
    <t>５　損益計画</t>
    <rPh sb="2" eb="4">
      <t>ソンエキ</t>
    </rPh>
    <rPh sb="4" eb="6">
      <t>ケイカク</t>
    </rPh>
    <phoneticPr fontId="2"/>
  </si>
  <si>
    <t>項　　目</t>
    <rPh sb="0" eb="1">
      <t>コウ</t>
    </rPh>
    <rPh sb="3" eb="4">
      <t>メ</t>
    </rPh>
    <phoneticPr fontId="2"/>
  </si>
  <si>
    <t>１年目</t>
    <rPh sb="1" eb="3">
      <t>ネンメ</t>
    </rPh>
    <phoneticPr fontId="2"/>
  </si>
  <si>
    <t>２年目</t>
    <rPh sb="1" eb="3">
      <t>ネンメ</t>
    </rPh>
    <phoneticPr fontId="2"/>
  </si>
  <si>
    <t>【計算根拠】</t>
    <rPh sb="1" eb="3">
      <t>ケイサン</t>
    </rPh>
    <rPh sb="3" eb="5">
      <t>コンキョ</t>
    </rPh>
    <phoneticPr fontId="2"/>
  </si>
  <si>
    <t>①売上高</t>
    <rPh sb="1" eb="3">
      <t>ウリアゲ</t>
    </rPh>
    <rPh sb="3" eb="4">
      <t>ダカ</t>
    </rPh>
    <phoneticPr fontId="2"/>
  </si>
  <si>
    <t>②売上原価
　（仕入額、製造原価等)</t>
    <rPh sb="1" eb="3">
      <t>ウリアゲ</t>
    </rPh>
    <rPh sb="3" eb="5">
      <t>ゲンカ</t>
    </rPh>
    <rPh sb="8" eb="10">
      <t>シイレ</t>
    </rPh>
    <rPh sb="10" eb="11">
      <t>ガク</t>
    </rPh>
    <rPh sb="12" eb="14">
      <t>セイゾウ</t>
    </rPh>
    <rPh sb="14" eb="16">
      <t>ゲンカ</t>
    </rPh>
    <rPh sb="16" eb="17">
      <t>トウ</t>
    </rPh>
    <phoneticPr fontId="2"/>
  </si>
  <si>
    <t>③売上総利益（①－②）</t>
    <rPh sb="1" eb="3">
      <t>ウリアゲ</t>
    </rPh>
    <rPh sb="3" eb="6">
      <t>ソウリエキ</t>
    </rPh>
    <phoneticPr fontId="2"/>
  </si>
  <si>
    <t>④人件費</t>
    <rPh sb="1" eb="4">
      <t>ジンケンヒ</t>
    </rPh>
    <phoneticPr fontId="2"/>
  </si>
  <si>
    <t>⑤地代家賃</t>
    <rPh sb="1" eb="3">
      <t>チダイ</t>
    </rPh>
    <rPh sb="3" eb="5">
      <t>ヤチン</t>
    </rPh>
    <phoneticPr fontId="2"/>
  </si>
  <si>
    <t>⑥光熱費</t>
    <rPh sb="1" eb="4">
      <t>コウネツヒ</t>
    </rPh>
    <phoneticPr fontId="2"/>
  </si>
  <si>
    <t>⑦減価償却費</t>
    <rPh sb="1" eb="3">
      <t>ゲンカ</t>
    </rPh>
    <rPh sb="3" eb="5">
      <t>ショウキャク</t>
    </rPh>
    <rPh sb="5" eb="6">
      <t>ヒ</t>
    </rPh>
    <phoneticPr fontId="2"/>
  </si>
  <si>
    <t>⑧支払利息</t>
    <rPh sb="1" eb="3">
      <t>シハライ</t>
    </rPh>
    <rPh sb="3" eb="5">
      <t>リソク</t>
    </rPh>
    <phoneticPr fontId="2"/>
  </si>
  <si>
    <t>⑨その他経費</t>
    <rPh sb="3" eb="4">
      <t>タ</t>
    </rPh>
    <rPh sb="4" eb="6">
      <t>ケイヒ</t>
    </rPh>
    <phoneticPr fontId="2"/>
  </si>
  <si>
    <t>⑩販売管理費計（④～⑨）</t>
    <rPh sb="1" eb="3">
      <t>ハンバイ</t>
    </rPh>
    <rPh sb="3" eb="6">
      <t>カンリヒ</t>
    </rPh>
    <rPh sb="6" eb="7">
      <t>ケイ</t>
    </rPh>
    <phoneticPr fontId="2"/>
  </si>
  <si>
    <t>６　資金繰計画</t>
    <rPh sb="2" eb="4">
      <t>シキン</t>
    </rPh>
    <rPh sb="4" eb="5">
      <t>クリ</t>
    </rPh>
    <rPh sb="5" eb="7">
      <t>ケイカク</t>
    </rPh>
    <phoneticPr fontId="2"/>
  </si>
  <si>
    <t>①年初現預金繰越</t>
    <rPh sb="1" eb="3">
      <t>ネンショ</t>
    </rPh>
    <rPh sb="3" eb="4">
      <t>ゲン</t>
    </rPh>
    <rPh sb="4" eb="6">
      <t>ヨキン</t>
    </rPh>
    <rPh sb="6" eb="8">
      <t>クリコシ</t>
    </rPh>
    <phoneticPr fontId="2"/>
  </si>
  <si>
    <t>②売上入金</t>
    <rPh sb="1" eb="3">
      <t>ウリアゲ</t>
    </rPh>
    <rPh sb="3" eb="5">
      <t>ニュウキン</t>
    </rPh>
    <phoneticPr fontId="2"/>
  </si>
  <si>
    <t>③支出</t>
    <rPh sb="1" eb="3">
      <t>シシュツ</t>
    </rPh>
    <phoneticPr fontId="2"/>
  </si>
  <si>
    <t>経費支払</t>
    <rPh sb="0" eb="2">
      <t>ケイヒ</t>
    </rPh>
    <rPh sb="2" eb="4">
      <t>シハラ</t>
    </rPh>
    <phoneticPr fontId="2"/>
  </si>
  <si>
    <r>
      <t>④過不足</t>
    </r>
    <r>
      <rPr>
        <sz val="9"/>
        <rFont val="ＭＳ Ｐゴシック"/>
        <charset val="128"/>
      </rPr>
      <t>（①＋②）－③</t>
    </r>
    <rPh sb="1" eb="4">
      <t>カフソク</t>
    </rPh>
    <phoneticPr fontId="2"/>
  </si>
  <si>
    <t>⑤調達</t>
    <rPh sb="1" eb="3">
      <t>チョウタツ</t>
    </rPh>
    <phoneticPr fontId="2"/>
  </si>
  <si>
    <t>⑥返済</t>
    <rPh sb="1" eb="3">
      <t>ヘンサイ</t>
    </rPh>
    <phoneticPr fontId="2"/>
  </si>
  <si>
    <r>
      <t>⑦年度末残高</t>
    </r>
    <r>
      <rPr>
        <sz val="10"/>
        <rFont val="ＭＳ Ｐゴシック"/>
        <charset val="128"/>
      </rPr>
      <t>(④＋⑤）－⑥</t>
    </r>
    <rPh sb="1" eb="3">
      <t>ネンド</t>
    </rPh>
    <rPh sb="3" eb="4">
      <t>マツ</t>
    </rPh>
    <rPh sb="4" eb="6">
      <t>ザンダカ</t>
    </rPh>
    <phoneticPr fontId="2"/>
  </si>
  <si>
    <t>７　自己資金等算定表（1ページ目の融資対象の区分：融資対象１（創業前）の場合のみ記入してください。）</t>
    <rPh sb="2" eb="4">
      <t>ジコ</t>
    </rPh>
    <rPh sb="4" eb="6">
      <t>シキン</t>
    </rPh>
    <rPh sb="6" eb="7">
      <t>トウ</t>
    </rPh>
    <rPh sb="7" eb="9">
      <t>サンテイ</t>
    </rPh>
    <rPh sb="9" eb="10">
      <t>ヒョウ</t>
    </rPh>
    <rPh sb="15" eb="16">
      <t>メ</t>
    </rPh>
    <rPh sb="17" eb="19">
      <t>ユウシ</t>
    </rPh>
    <rPh sb="19" eb="21">
      <t>タイショウ</t>
    </rPh>
    <rPh sb="22" eb="24">
      <t>クブン</t>
    </rPh>
    <rPh sb="25" eb="27">
      <t>ユウシ</t>
    </rPh>
    <rPh sb="27" eb="29">
      <t>タイショウ</t>
    </rPh>
    <rPh sb="31" eb="33">
      <t>ソウギョウ</t>
    </rPh>
    <rPh sb="33" eb="34">
      <t>マエ</t>
    </rPh>
    <rPh sb="36" eb="38">
      <t>バアイ</t>
    </rPh>
    <rPh sb="40" eb="42">
      <t>キニュウ</t>
    </rPh>
    <phoneticPr fontId="2"/>
  </si>
  <si>
    <t>※金額が確認できる預金通帳の写し、残高証明書、見積書、領収書等を添付してください。</t>
    <rPh sb="1" eb="3">
      <t>キンガク</t>
    </rPh>
    <rPh sb="4" eb="6">
      <t>カクニン</t>
    </rPh>
    <rPh sb="9" eb="11">
      <t>ヨキン</t>
    </rPh>
    <rPh sb="11" eb="13">
      <t>ツウチョウ</t>
    </rPh>
    <rPh sb="14" eb="15">
      <t>ウツ</t>
    </rPh>
    <rPh sb="17" eb="19">
      <t>ザンダカ</t>
    </rPh>
    <rPh sb="19" eb="22">
      <t>ショウメイショ</t>
    </rPh>
    <rPh sb="23" eb="26">
      <t>ミツモリショ</t>
    </rPh>
    <rPh sb="27" eb="30">
      <t>リョウシュウショ</t>
    </rPh>
    <rPh sb="30" eb="31">
      <t>トウ</t>
    </rPh>
    <rPh sb="32" eb="34">
      <t>テンプ</t>
    </rPh>
    <phoneticPr fontId="2"/>
  </si>
  <si>
    <t>内　　訳</t>
    <rPh sb="0" eb="1">
      <t>ウチ</t>
    </rPh>
    <rPh sb="3" eb="4">
      <t>ヤク</t>
    </rPh>
    <phoneticPr fontId="2"/>
  </si>
  <si>
    <t>備　　考</t>
    <rPh sb="0" eb="1">
      <t>ソノウ</t>
    </rPh>
    <rPh sb="3" eb="4">
      <t>コウ</t>
    </rPh>
    <phoneticPr fontId="2"/>
  </si>
  <si>
    <t>金額(千円)</t>
    <rPh sb="0" eb="2">
      <t>キンガク</t>
    </rPh>
    <rPh sb="3" eb="5">
      <t>センエン</t>
    </rPh>
    <phoneticPr fontId="2"/>
  </si>
  <si>
    <t>事業に充てるために用意した資産</t>
    <rPh sb="0" eb="2">
      <t>ジギョウ</t>
    </rPh>
    <rPh sb="3" eb="4">
      <t>ア</t>
    </rPh>
    <rPh sb="9" eb="11">
      <t>ヨウイ</t>
    </rPh>
    <rPh sb="13" eb="15">
      <t>シサン</t>
    </rPh>
    <phoneticPr fontId="2"/>
  </si>
  <si>
    <t>普　通　預　金</t>
    <rPh sb="0" eb="1">
      <t>ススム</t>
    </rPh>
    <rPh sb="2" eb="3">
      <t>ツウ</t>
    </rPh>
    <rPh sb="4" eb="5">
      <t>アズカリ</t>
    </rPh>
    <rPh sb="6" eb="7">
      <t>カネ</t>
    </rPh>
    <phoneticPr fontId="2"/>
  </si>
  <si>
    <t>定　期　預　金</t>
    <rPh sb="0" eb="1">
      <t>サダム</t>
    </rPh>
    <rPh sb="2" eb="3">
      <t>キ</t>
    </rPh>
    <rPh sb="4" eb="5">
      <t>アズカリ</t>
    </rPh>
    <rPh sb="6" eb="7">
      <t>カネ</t>
    </rPh>
    <phoneticPr fontId="2"/>
  </si>
  <si>
    <t>有　価　証　券</t>
    <rPh sb="0" eb="1">
      <t>ユウ</t>
    </rPh>
    <rPh sb="2" eb="3">
      <t>アタイ</t>
    </rPh>
    <rPh sb="4" eb="5">
      <t>アカシ</t>
    </rPh>
    <rPh sb="6" eb="7">
      <t>ケン</t>
    </rPh>
    <phoneticPr fontId="2"/>
  </si>
  <si>
    <t>敷金・入居保証金</t>
    <rPh sb="0" eb="2">
      <t>シキキン</t>
    </rPh>
    <rPh sb="3" eb="5">
      <t>ニュウキョ</t>
    </rPh>
    <rPh sb="5" eb="8">
      <t>ホショウキン</t>
    </rPh>
    <phoneticPr fontId="2"/>
  </si>
  <si>
    <t>資本金・出資金に充てる資金</t>
    <rPh sb="0" eb="2">
      <t>シホン</t>
    </rPh>
    <rPh sb="2" eb="3">
      <t>キン</t>
    </rPh>
    <rPh sb="4" eb="7">
      <t>シュッシキン</t>
    </rPh>
    <rPh sb="8" eb="9">
      <t>ア</t>
    </rPh>
    <rPh sb="11" eb="13">
      <t>シキン</t>
    </rPh>
    <phoneticPr fontId="2"/>
  </si>
  <si>
    <t>当該事業用設備</t>
    <rPh sb="0" eb="2">
      <t>トウガイ</t>
    </rPh>
    <rPh sb="2" eb="5">
      <t>ジギョウヨウ</t>
    </rPh>
    <rPh sb="5" eb="7">
      <t>セツビ</t>
    </rPh>
    <phoneticPr fontId="2"/>
  </si>
  <si>
    <t>その他資産(不動産を除く。）</t>
    <rPh sb="2" eb="3">
      <t>タ</t>
    </rPh>
    <rPh sb="3" eb="5">
      <t>シサン</t>
    </rPh>
    <rPh sb="6" eb="9">
      <t>フドウサン</t>
    </rPh>
    <rPh sb="10" eb="11">
      <t>ノゾ</t>
    </rPh>
    <phoneticPr fontId="2"/>
  </si>
  <si>
    <t>合　　計　　①</t>
    <rPh sb="0" eb="1">
      <t>ゴウ</t>
    </rPh>
    <rPh sb="3" eb="4">
      <t>ケイ</t>
    </rPh>
    <phoneticPr fontId="2"/>
  </si>
  <si>
    <t>借入金等</t>
    <rPh sb="0" eb="2">
      <t>カリイレ</t>
    </rPh>
    <rPh sb="2" eb="4">
      <t>キントウ</t>
    </rPh>
    <phoneticPr fontId="2"/>
  </si>
  <si>
    <t>住　宅　ロ　ー　ン</t>
    <rPh sb="0" eb="1">
      <t>ジュウ</t>
    </rPh>
    <rPh sb="2" eb="3">
      <t>タク</t>
    </rPh>
    <phoneticPr fontId="2"/>
  </si>
  <si>
    <t>年間返済額の２年分</t>
    <rPh sb="0" eb="2">
      <t>ネンカン</t>
    </rPh>
    <rPh sb="2" eb="4">
      <t>ヘンサイ</t>
    </rPh>
    <rPh sb="4" eb="5">
      <t>ガク</t>
    </rPh>
    <rPh sb="7" eb="9">
      <t>ネンブン</t>
    </rPh>
    <phoneticPr fontId="2"/>
  </si>
  <si>
    <t>設備導入のための長期借入金</t>
    <rPh sb="0" eb="2">
      <t>セツビ</t>
    </rPh>
    <rPh sb="2" eb="4">
      <t>ドウニュウ</t>
    </rPh>
    <rPh sb="8" eb="10">
      <t>チョウキ</t>
    </rPh>
    <rPh sb="10" eb="12">
      <t>カリイレ</t>
    </rPh>
    <rPh sb="12" eb="13">
      <t>キン</t>
    </rPh>
    <phoneticPr fontId="2"/>
  </si>
  <si>
    <t>そ の 他 借 入 金</t>
    <rPh sb="4" eb="5">
      <t>タ</t>
    </rPh>
    <rPh sb="6" eb="7">
      <t>シャク</t>
    </rPh>
    <rPh sb="8" eb="9">
      <t>イリ</t>
    </rPh>
    <rPh sb="10" eb="11">
      <t>キン</t>
    </rPh>
    <phoneticPr fontId="2"/>
  </si>
  <si>
    <t>借 入 額 の 全 額</t>
    <rPh sb="0" eb="1">
      <t>シャク</t>
    </rPh>
    <rPh sb="2" eb="3">
      <t>イリ</t>
    </rPh>
    <rPh sb="4" eb="5">
      <t>ガク</t>
    </rPh>
    <rPh sb="8" eb="9">
      <t>ゼン</t>
    </rPh>
    <rPh sb="10" eb="11">
      <t>ガク</t>
    </rPh>
    <phoneticPr fontId="2"/>
  </si>
  <si>
    <t>合　　計　　②</t>
    <rPh sb="0" eb="1">
      <t>ゴウ</t>
    </rPh>
    <rPh sb="3" eb="4">
      <t>ケイ</t>
    </rPh>
    <phoneticPr fontId="2"/>
  </si>
  <si>
    <t>自　己　資　金　額　（　①　-　②　）</t>
    <rPh sb="0" eb="1">
      <t>ジ</t>
    </rPh>
    <rPh sb="2" eb="3">
      <t>オノレ</t>
    </rPh>
    <rPh sb="4" eb="5">
      <t>シ</t>
    </rPh>
    <rPh sb="6" eb="7">
      <t>キン</t>
    </rPh>
    <rPh sb="8" eb="9">
      <t>ガク</t>
    </rPh>
    <phoneticPr fontId="2"/>
  </si>
  <si>
    <t>※自己資金額等については、東京信用保証協会において再計算されます。</t>
    <rPh sb="1" eb="3">
      <t>ジコ</t>
    </rPh>
    <rPh sb="3" eb="5">
      <t>シキン</t>
    </rPh>
    <rPh sb="5" eb="6">
      <t>ガク</t>
    </rPh>
    <rPh sb="6" eb="7">
      <t>トウ</t>
    </rPh>
    <rPh sb="13" eb="15">
      <t>トウキョウ</t>
    </rPh>
    <rPh sb="15" eb="17">
      <t>シンヨウ</t>
    </rPh>
    <rPh sb="17" eb="19">
      <t>ホショウ</t>
    </rPh>
    <rPh sb="19" eb="21">
      <t>キョウカイ</t>
    </rPh>
    <rPh sb="25" eb="28">
      <t>サイケイサン</t>
    </rPh>
    <phoneticPr fontId="2"/>
  </si>
  <si>
    <t>⑪経常利益（③－⑩）</t>
    <rPh sb="1" eb="3">
      <t>ケイジョウ</t>
    </rPh>
    <rPh sb="3" eb="5">
      <t>リエキ</t>
    </rPh>
    <phoneticPr fontId="2"/>
  </si>
  <si>
    <t>設備資金・保証金等</t>
    <rPh sb="0" eb="2">
      <t>セツビ</t>
    </rPh>
    <rPh sb="2" eb="4">
      <t>シキン</t>
    </rPh>
    <rPh sb="5" eb="8">
      <t>ホショウキン</t>
    </rPh>
    <rPh sb="8" eb="9">
      <t>トウ</t>
    </rPh>
    <phoneticPr fontId="2"/>
  </si>
  <si>
    <t>機械器具・什器備品等</t>
    <phoneticPr fontId="2"/>
  </si>
  <si>
    <t>（５）補足説明</t>
    <rPh sb="3" eb="5">
      <t>ホソク</t>
    </rPh>
    <rPh sb="5" eb="7">
      <t>セツメイ</t>
    </rPh>
    <phoneticPr fontId="2"/>
  </si>
  <si>
    <t>開業前</t>
    <rPh sb="0" eb="2">
      <t>カイギョウ</t>
    </rPh>
    <rPh sb="2" eb="3">
      <t>マエ</t>
    </rPh>
    <phoneticPr fontId="2"/>
  </si>
  <si>
    <t>利率</t>
    <rPh sb="0" eb="2">
      <t>リリツ</t>
    </rPh>
    <phoneticPr fontId="2"/>
  </si>
  <si>
    <t>利息総額（概算）</t>
    <rPh sb="0" eb="2">
      <t>リソク</t>
    </rPh>
    <rPh sb="2" eb="4">
      <t>ソウガク</t>
    </rPh>
    <rPh sb="5" eb="7">
      <t>ガイサン</t>
    </rPh>
    <phoneticPr fontId="2"/>
  </si>
  <si>
    <t>月次の利息</t>
    <rPh sb="0" eb="2">
      <t>ゲツジ</t>
    </rPh>
    <rPh sb="3" eb="5">
      <t>リソク</t>
    </rPh>
    <phoneticPr fontId="2"/>
  </si>
  <si>
    <t>月次の支払額</t>
    <rPh sb="0" eb="2">
      <t>ゲツジ</t>
    </rPh>
    <rPh sb="3" eb="5">
      <t>シハライ</t>
    </rPh>
    <rPh sb="5" eb="6">
      <t>ガク</t>
    </rPh>
    <phoneticPr fontId="2"/>
  </si>
  <si>
    <t>入居保証金</t>
    <rPh sb="0" eb="2">
      <t>ニュウキョ</t>
    </rPh>
    <rPh sb="2" eb="5">
      <t>ホショウキン</t>
    </rPh>
    <phoneticPr fontId="2"/>
  </si>
  <si>
    <t>入居保証金（上記預金より支払い）</t>
    <rPh sb="0" eb="2">
      <t>ニュウキョ</t>
    </rPh>
    <rPh sb="2" eb="5">
      <t>ホショウキン</t>
    </rPh>
    <rPh sb="6" eb="8">
      <t>ジョウキ</t>
    </rPh>
    <rPh sb="8" eb="10">
      <t>ヨキン</t>
    </rPh>
    <rPh sb="12" eb="14">
      <t>シハライ</t>
    </rPh>
    <phoneticPr fontId="2"/>
  </si>
  <si>
    <t>○○信用金庫　○○支店（当初用意した自己資金）</t>
    <rPh sb="12" eb="14">
      <t>トウショ</t>
    </rPh>
    <rPh sb="14" eb="16">
      <t>ヨウイ</t>
    </rPh>
    <rPh sb="18" eb="20">
      <t>ジコ</t>
    </rPh>
    <rPh sb="20" eb="22">
      <t>シキン</t>
    </rPh>
    <phoneticPr fontId="2"/>
  </si>
  <si>
    <t>B売上</t>
    <rPh sb="1" eb="3">
      <t>ウリアゲ</t>
    </rPh>
    <phoneticPr fontId="2"/>
  </si>
  <si>
    <t>C売上</t>
    <rPh sb="1" eb="3">
      <t>ウリアゲ</t>
    </rPh>
    <phoneticPr fontId="2"/>
  </si>
  <si>
    <t>他・金融機関返済</t>
    <rPh sb="0" eb="1">
      <t>タ</t>
    </rPh>
    <rPh sb="6" eb="8">
      <t>ヘンサイ</t>
    </rPh>
    <phoneticPr fontId="2"/>
  </si>
  <si>
    <t>仕入</t>
    <rPh sb="0" eb="2">
      <t>シイレ</t>
    </rPh>
    <phoneticPr fontId="2"/>
  </si>
  <si>
    <t>利息・元本返済額の概算計算書</t>
    <rPh sb="0" eb="2">
      <t>リソク</t>
    </rPh>
    <rPh sb="3" eb="5">
      <t>ガンポン</t>
    </rPh>
    <rPh sb="5" eb="7">
      <t>ヘンサイ</t>
    </rPh>
    <rPh sb="7" eb="8">
      <t>ガク</t>
    </rPh>
    <rPh sb="9" eb="11">
      <t>ガイサン</t>
    </rPh>
    <rPh sb="11" eb="14">
      <t>ケイサンショ</t>
    </rPh>
    <phoneticPr fontId="2"/>
  </si>
  <si>
    <t>％</t>
    <phoneticPr fontId="2"/>
  </si>
  <si>
    <t>借入期間の毎月の平均額</t>
    <rPh sb="0" eb="2">
      <t>カリイレ</t>
    </rPh>
    <rPh sb="2" eb="4">
      <t>キカン</t>
    </rPh>
    <rPh sb="5" eb="7">
      <t>マイツキ</t>
    </rPh>
    <rPh sb="8" eb="10">
      <t>ヘイキン</t>
    </rPh>
    <rPh sb="10" eb="11">
      <t>ガク</t>
    </rPh>
    <phoneticPr fontId="2"/>
  </si>
  <si>
    <t>月次の元本返済額</t>
    <rPh sb="0" eb="2">
      <t>ゲツジ</t>
    </rPh>
    <rPh sb="3" eb="5">
      <t>ガンポン</t>
    </rPh>
    <rPh sb="5" eb="7">
      <t>ヘンサイ</t>
    </rPh>
    <rPh sb="7" eb="8">
      <t>ガク</t>
    </rPh>
    <phoneticPr fontId="2"/>
  </si>
  <si>
    <t>https://www.jfc.go.jp/n/finance/simulation.html</t>
  </si>
  <si>
    <t>←平均なので、1～2年の金利はもっと高い↓で計算</t>
    <rPh sb="1" eb="3">
      <t>ヘイキン</t>
    </rPh>
    <rPh sb="10" eb="11">
      <t>ネン</t>
    </rPh>
    <rPh sb="12" eb="14">
      <t>キンリ</t>
    </rPh>
    <rPh sb="18" eb="19">
      <t>タカ</t>
    </rPh>
    <rPh sb="22" eb="24">
      <t>ケイサン</t>
    </rPh>
    <phoneticPr fontId="2"/>
  </si>
  <si>
    <t>％</t>
    <phoneticPr fontId="2"/>
  </si>
  <si>
    <t>分割係数</t>
    <rPh sb="0" eb="4">
      <t>ブンカツケイスウ</t>
    </rPh>
    <phoneticPr fontId="2"/>
  </si>
  <si>
    <t>【式①】＋【式②】</t>
    <rPh sb="0" eb="9">
      <t>ケイサンシキ</t>
    </rPh>
    <phoneticPr fontId="2"/>
  </si>
  <si>
    <t>分割係数の基準</t>
    <rPh sb="0" eb="7">
      <t>ブンカツケイスウキジュン</t>
    </rPh>
    <phoneticPr fontId="2"/>
  </si>
  <si>
    <t>均等分割係数</t>
    <rPh sb="0" eb="6">
      <t>キントウカップケイスウ</t>
    </rPh>
    <phoneticPr fontId="2"/>
  </si>
  <si>
    <t>２回以上６回以下</t>
    <rPh sb="0" eb="8">
      <t>カイイジョウカイイカ</t>
    </rPh>
    <phoneticPr fontId="2"/>
  </si>
  <si>
    <t>据置期間の保証料</t>
    <rPh sb="0" eb="8">
      <t>スエオキキカンホショウリョウ</t>
    </rPh>
    <phoneticPr fontId="2"/>
  </si>
  <si>
    <t>【式①】</t>
    <phoneticPr fontId="10"/>
  </si>
  <si>
    <t>計算額</t>
    <rPh sb="0" eb="2">
      <t>ケイサン</t>
    </rPh>
    <phoneticPr fontId="10"/>
  </si>
  <si>
    <t>融資金額×保証料率×　　据置期間(月数)÷12</t>
    <rPh sb="0" eb="2">
      <t>ユウシ</t>
    </rPh>
    <rPh sb="2" eb="4">
      <t>キンガク</t>
    </rPh>
    <rPh sb="5" eb="7">
      <t>ホショウ</t>
    </rPh>
    <rPh sb="7" eb="9">
      <t>リョウリツスエオキキカン</t>
    </rPh>
    <phoneticPr fontId="2"/>
  </si>
  <si>
    <t>分割返済期間の保証料</t>
    <rPh sb="0" eb="1">
      <t>カップ</t>
    </rPh>
    <rPh sb="1" eb="3">
      <t>ヘンサイ</t>
    </rPh>
    <rPh sb="3" eb="5">
      <t>キカン</t>
    </rPh>
    <rPh sb="6" eb="8">
      <t>ホショウ</t>
    </rPh>
    <rPh sb="8" eb="9">
      <t>リョウ</t>
    </rPh>
    <phoneticPr fontId="2"/>
  </si>
  <si>
    <t>【式②】</t>
    <phoneticPr fontId="10"/>
  </si>
  <si>
    <t>融資金額×保証料率×分割返済期間(月数)÷12×分割係数</t>
    <rPh sb="0" eb="2">
      <t>ユウシ</t>
    </rPh>
    <rPh sb="2" eb="4">
      <t>キンガク</t>
    </rPh>
    <rPh sb="5" eb="7">
      <t>ホショウ</t>
    </rPh>
    <rPh sb="7" eb="9">
      <t>リョウリツ</t>
    </rPh>
    <rPh sb="10" eb="12">
      <t>カップ</t>
    </rPh>
    <rPh sb="12" eb="14">
      <t>ヘンサイ</t>
    </rPh>
    <rPh sb="14" eb="16">
      <t>キカンネン</t>
    </rPh>
    <phoneticPr fontId="2"/>
  </si>
  <si>
    <t>合計</t>
    <rPh sb="0" eb="2">
      <t>ゴウケイ</t>
    </rPh>
    <phoneticPr fontId="10"/>
  </si>
  <si>
    <t>　　　他に、『満期一括返済』と『均等分割返済』の2通りがあります。詳細は信用保証協会HPを参照。</t>
    <rPh sb="3" eb="4">
      <t>ホカ</t>
    </rPh>
    <rPh sb="7" eb="9">
      <t>マンキ</t>
    </rPh>
    <rPh sb="9" eb="11">
      <t>イッカツ</t>
    </rPh>
    <rPh sb="11" eb="13">
      <t>ヘンサイ</t>
    </rPh>
    <rPh sb="16" eb="18">
      <t>キントウ</t>
    </rPh>
    <rPh sb="18" eb="20">
      <t>ブンカツ</t>
    </rPh>
    <rPh sb="20" eb="22">
      <t>ヘンサイ</t>
    </rPh>
    <rPh sb="25" eb="26">
      <t>トオ</t>
    </rPh>
    <rPh sb="33" eb="35">
      <t>ショウサイ</t>
    </rPh>
    <rPh sb="36" eb="38">
      <t>シンヨウ</t>
    </rPh>
    <rPh sb="38" eb="40">
      <t>ホショウ</t>
    </rPh>
    <rPh sb="40" eb="42">
      <t>キョウカイ</t>
    </rPh>
    <rPh sb="45" eb="47">
      <t>サンショウ</t>
    </rPh>
    <phoneticPr fontId="10"/>
  </si>
  <si>
    <t>【表1】参照</t>
    <rPh sb="0" eb="2">
      <t>サンショウ</t>
    </rPh>
    <phoneticPr fontId="2"/>
  </si>
  <si>
    <t>【表2】参照</t>
    <rPh sb="0" eb="1">
      <t>カヒョウサンショウ</t>
    </rPh>
    <phoneticPr fontId="2"/>
  </si>
  <si>
    <t>【表1】</t>
    <rPh sb="0" eb="1">
      <t>ヒョウ</t>
    </rPh>
    <phoneticPr fontId="2"/>
  </si>
  <si>
    <t>【表2】</t>
    <rPh sb="1" eb="2">
      <t>ヒョウ</t>
    </rPh>
    <phoneticPr fontId="2"/>
  </si>
  <si>
    <r>
      <rPr>
        <sz val="9"/>
        <color indexed="10"/>
        <rFont val="ＭＳ Ｐゴシック"/>
        <charset val="128"/>
      </rPr>
      <t>（注）</t>
    </r>
    <r>
      <rPr>
        <sz val="9"/>
        <rFont val="ＭＳ Ｐゴシック"/>
        <charset val="128"/>
      </rPr>
      <t>【式①】【式 ②】共、円未満切捨て。</t>
    </r>
    <rPh sb="0" eb="1">
      <t>シキチュウ</t>
    </rPh>
    <phoneticPr fontId="10"/>
  </si>
  <si>
    <r>
      <rPr>
        <sz val="9"/>
        <color indexed="10"/>
        <rFont val="ＭＳ Ｐゴシック"/>
        <charset val="128"/>
      </rPr>
      <t>（注）</t>
    </r>
    <r>
      <rPr>
        <sz val="9"/>
        <rFont val="ＭＳ Ｐゴシック"/>
        <charset val="128"/>
      </rPr>
      <t>他に不均等分割係数があります。</t>
    </r>
    <rPh sb="0" eb="1">
      <t>ホカニ</t>
    </rPh>
    <phoneticPr fontId="10"/>
  </si>
  <si>
    <r>
      <rPr>
        <sz val="9"/>
        <color indexed="10"/>
        <rFont val="ＭＳ Ｐゴシック"/>
        <charset val="128"/>
      </rPr>
      <t>（注）</t>
    </r>
    <r>
      <rPr>
        <sz val="9"/>
        <rFont val="ＭＳ Ｐゴシック"/>
        <charset val="128"/>
      </rPr>
      <t>信用</t>
    </r>
    <r>
      <rPr>
        <sz val="9"/>
        <color indexed="8"/>
        <rFont val="ＭＳ Ｐゴシック"/>
        <charset val="128"/>
      </rPr>
      <t>保証料は参考額です。計算根拠は、信用保証協会の『据置期間がある場合』を参照しています。</t>
    </r>
    <rPh sb="0" eb="2">
      <t>カッコ</t>
    </rPh>
    <rPh sb="1" eb="2">
      <t>チュウガイサン</t>
    </rPh>
    <phoneticPr fontId="2"/>
  </si>
  <si>
    <t>※参考（算定方法）</t>
    <rPh sb="1" eb="3">
      <t>サンコウ</t>
    </rPh>
    <rPh sb="4" eb="6">
      <t>サンテイ</t>
    </rPh>
    <rPh sb="6" eb="8">
      <t>ホウホウ</t>
    </rPh>
    <phoneticPr fontId="2"/>
  </si>
  <si>
    <t>円単位で入力</t>
    <rPh sb="0" eb="1">
      <t>エン</t>
    </rPh>
    <rPh sb="1" eb="3">
      <t>タンイ</t>
    </rPh>
    <phoneticPr fontId="2"/>
  </si>
  <si>
    <t>※自動計算</t>
    <rPh sb="1" eb="3">
      <t>ジドウ</t>
    </rPh>
    <rPh sb="3" eb="5">
      <t>ケイサン</t>
    </rPh>
    <phoneticPr fontId="2"/>
  </si>
  <si>
    <t>A売上</t>
    <rPh sb="1" eb="3">
      <t>ウリアゲ</t>
    </rPh>
    <phoneticPr fontId="2"/>
  </si>
  <si>
    <t xml:space="preserve">
</t>
    <phoneticPr fontId="2"/>
  </si>
  <si>
    <t>←この合計額＝初年度の＜年間売上合計額＞と一致させる</t>
    <rPh sb="3" eb="5">
      <t>ゴウケイ</t>
    </rPh>
    <rPh sb="5" eb="6">
      <t>ガク</t>
    </rPh>
    <rPh sb="7" eb="10">
      <t>ショネンド</t>
    </rPh>
    <rPh sb="12" eb="14">
      <t>ネンカン</t>
    </rPh>
    <rPh sb="14" eb="16">
      <t>ウリアゲ</t>
    </rPh>
    <rPh sb="16" eb="18">
      <t>ゴウケイ</t>
    </rPh>
    <rPh sb="18" eb="19">
      <t>ガク</t>
    </rPh>
    <rPh sb="21" eb="23">
      <t>イッチ</t>
    </rPh>
    <phoneticPr fontId="2"/>
  </si>
  <si>
    <t>←この合計額＝初年度の＜年間仕入合計額＞と一致させる</t>
    <rPh sb="7" eb="10">
      <t>ショネンド</t>
    </rPh>
    <rPh sb="12" eb="14">
      <t>ネンカン</t>
    </rPh>
    <rPh sb="14" eb="15">
      <t>シ</t>
    </rPh>
    <rPh sb="15" eb="16">
      <t>ニュウ</t>
    </rPh>
    <rPh sb="16" eb="18">
      <t>ゴウケイ</t>
    </rPh>
    <rPh sb="18" eb="19">
      <t>ガク</t>
    </rPh>
    <rPh sb="21" eb="23">
      <t>イッチ</t>
    </rPh>
    <phoneticPr fontId="2"/>
  </si>
  <si>
    <t>←売上が立っていないので、開業前の原価は「0」となる</t>
    <rPh sb="1" eb="3">
      <t>ウリアゲ</t>
    </rPh>
    <rPh sb="4" eb="5">
      <t>タ</t>
    </rPh>
    <rPh sb="13" eb="16">
      <t>カイギョウマエ</t>
    </rPh>
    <rPh sb="17" eb="19">
      <t>ゲンカ</t>
    </rPh>
    <phoneticPr fontId="2"/>
  </si>
  <si>
    <t>原価（外注費支払）</t>
    <rPh sb="0" eb="2">
      <t>ゲンカ</t>
    </rPh>
    <rPh sb="3" eb="5">
      <t>ガイチュウ</t>
    </rPh>
    <rPh sb="5" eb="6">
      <t>ヒ</t>
    </rPh>
    <rPh sb="6" eb="8">
      <t>シハライ</t>
    </rPh>
    <phoneticPr fontId="2"/>
  </si>
  <si>
    <t>原価（仕入支払）</t>
    <rPh sb="0" eb="2">
      <t>ゲンカ</t>
    </rPh>
    <rPh sb="3" eb="5">
      <t>シイレ</t>
    </rPh>
    <phoneticPr fontId="2"/>
  </si>
  <si>
    <t>外注費</t>
    <rPh sb="0" eb="2">
      <t>ガイチュウ</t>
    </rPh>
    <rPh sb="2" eb="3">
      <t>ヒ</t>
    </rPh>
    <phoneticPr fontId="2"/>
  </si>
  <si>
    <t>外注費支払</t>
    <rPh sb="0" eb="2">
      <t>ガイチュウ</t>
    </rPh>
    <rPh sb="2" eb="3">
      <t>ヒ</t>
    </rPh>
    <rPh sb="3" eb="5">
      <t>シハラ</t>
    </rPh>
    <phoneticPr fontId="2"/>
  </si>
  <si>
    <t>【入力 マニュアル】</t>
    <rPh sb="1" eb="2">
      <t>イリ</t>
    </rPh>
    <rPh sb="2" eb="3">
      <t>チカラ</t>
    </rPh>
    <phoneticPr fontId="2"/>
  </si>
  <si>
    <t>手順</t>
    <rPh sb="0" eb="2">
      <t>テジュン</t>
    </rPh>
    <phoneticPr fontId="2"/>
  </si>
  <si>
    <t>全シート共通</t>
    <rPh sb="0" eb="1">
      <t>ゼン</t>
    </rPh>
    <rPh sb="4" eb="6">
      <t>キョウツウ</t>
    </rPh>
    <phoneticPr fontId="2"/>
  </si>
  <si>
    <t>①</t>
    <phoneticPr fontId="2"/>
  </si>
  <si>
    <t>②</t>
    <phoneticPr fontId="2"/>
  </si>
  <si>
    <t>③</t>
    <phoneticPr fontId="2"/>
  </si>
  <si>
    <t>④</t>
    <phoneticPr fontId="2"/>
  </si>
  <si>
    <t>⑤</t>
    <phoneticPr fontId="2"/>
  </si>
  <si>
    <t>⑥</t>
    <phoneticPr fontId="2"/>
  </si>
  <si>
    <t>損益計画（初）</t>
    <rPh sb="0" eb="2">
      <t>ソンエキ</t>
    </rPh>
    <rPh sb="2" eb="4">
      <t>ケイカク</t>
    </rPh>
    <rPh sb="5" eb="6">
      <t>ハツ</t>
    </rPh>
    <phoneticPr fontId="2"/>
  </si>
  <si>
    <t>⑨</t>
    <phoneticPr fontId="2"/>
  </si>
  <si>
    <t>損益計画（２）</t>
    <rPh sb="0" eb="2">
      <t>ソンエキ</t>
    </rPh>
    <rPh sb="2" eb="4">
      <t>ケイカク</t>
    </rPh>
    <phoneticPr fontId="2"/>
  </si>
  <si>
    <t>⑭</t>
    <phoneticPr fontId="2"/>
  </si>
  <si>
    <t>資金繰り計画（初）</t>
    <rPh sb="0" eb="3">
      <t>シキンク</t>
    </rPh>
    <rPh sb="4" eb="6">
      <t>ケイカク</t>
    </rPh>
    <rPh sb="7" eb="8">
      <t>ショ</t>
    </rPh>
    <phoneticPr fontId="2"/>
  </si>
  <si>
    <t>資金繰り計画（２）</t>
    <rPh sb="0" eb="2">
      <t>シキン</t>
    </rPh>
    <rPh sb="2" eb="3">
      <t>ク</t>
    </rPh>
    <rPh sb="4" eb="6">
      <t>ケイカク</t>
    </rPh>
    <phoneticPr fontId="2"/>
  </si>
  <si>
    <t>⑰</t>
    <phoneticPr fontId="2"/>
  </si>
  <si>
    <t>⑱</t>
    <phoneticPr fontId="2"/>
  </si>
  <si>
    <t>人件費</t>
    <rPh sb="0" eb="3">
      <t>ジンケンヒ</t>
    </rPh>
    <phoneticPr fontId="4"/>
  </si>
  <si>
    <t>地代家賃</t>
    <rPh sb="0" eb="2">
      <t>チダイ</t>
    </rPh>
    <rPh sb="2" eb="4">
      <t>ヤチン</t>
    </rPh>
    <phoneticPr fontId="4"/>
  </si>
  <si>
    <t>水道光熱費</t>
    <rPh sb="0" eb="2">
      <t>スイドウ</t>
    </rPh>
    <rPh sb="2" eb="5">
      <t>コウネツヒ</t>
    </rPh>
    <phoneticPr fontId="4"/>
  </si>
  <si>
    <t>減価償却費</t>
    <rPh sb="0" eb="2">
      <t>ゲンカ</t>
    </rPh>
    <rPh sb="2" eb="4">
      <t>ショウキャク</t>
    </rPh>
    <rPh sb="4" eb="5">
      <t>ヒ</t>
    </rPh>
    <phoneticPr fontId="4"/>
  </si>
  <si>
    <t>通信費</t>
    <rPh sb="0" eb="3">
      <t>ツウシンヒ</t>
    </rPh>
    <phoneticPr fontId="4"/>
  </si>
  <si>
    <t>広告宣伝費</t>
    <rPh sb="0" eb="2">
      <t>コウコク</t>
    </rPh>
    <rPh sb="2" eb="5">
      <t>センデンヒ</t>
    </rPh>
    <phoneticPr fontId="4"/>
  </si>
  <si>
    <t>雑費</t>
    <rPh sb="0" eb="2">
      <t>ザッピ</t>
    </rPh>
    <phoneticPr fontId="3"/>
  </si>
  <si>
    <t>信用保証料</t>
    <rPh sb="0" eb="2">
      <t>シンヨウ</t>
    </rPh>
    <rPh sb="2" eb="4">
      <t>ホショウ</t>
    </rPh>
    <rPh sb="4" eb="5">
      <t>リョウ</t>
    </rPh>
    <phoneticPr fontId="4"/>
  </si>
  <si>
    <t>支払利息</t>
    <rPh sb="0" eb="2">
      <t>シハライ</t>
    </rPh>
    <rPh sb="2" eb="4">
      <t>リソク</t>
    </rPh>
    <phoneticPr fontId="4"/>
  </si>
  <si>
    <t>その他</t>
    <rPh sb="2" eb="3">
      <t>タ</t>
    </rPh>
    <phoneticPr fontId="4"/>
  </si>
  <si>
    <t>備品購入費</t>
    <rPh sb="0" eb="2">
      <t>ビヒン</t>
    </rPh>
    <rPh sb="2" eb="5">
      <t>コウニュウヒ</t>
    </rPh>
    <phoneticPr fontId="14"/>
  </si>
  <si>
    <t>借入金</t>
    <rPh sb="0" eb="2">
      <t>カリイレ</t>
    </rPh>
    <rPh sb="2" eb="3">
      <t>キン</t>
    </rPh>
    <phoneticPr fontId="14"/>
  </si>
  <si>
    <t>その他金融機関借入金</t>
    <rPh sb="2" eb="3">
      <t>タ</t>
    </rPh>
    <rPh sb="3" eb="5">
      <t>キンユウ</t>
    </rPh>
    <rPh sb="5" eb="7">
      <t>キカン</t>
    </rPh>
    <rPh sb="7" eb="9">
      <t>カリイレ</t>
    </rPh>
    <rPh sb="9" eb="10">
      <t>キン</t>
    </rPh>
    <phoneticPr fontId="14"/>
  </si>
  <si>
    <t>開業から〇ヶ月分の売上高</t>
    <rPh sb="0" eb="2">
      <t>カイギョウ</t>
    </rPh>
    <rPh sb="6" eb="7">
      <t>ゲツ</t>
    </rPh>
    <rPh sb="7" eb="8">
      <t>ブン</t>
    </rPh>
    <rPh sb="9" eb="11">
      <t>ウリアゲ</t>
    </rPh>
    <rPh sb="11" eb="12">
      <t>ダカ</t>
    </rPh>
    <phoneticPr fontId="2"/>
  </si>
  <si>
    <t>※下に示した文章はサンプルです。追加修正ください。
②売上入金
　　売上は現金で当月回収
③支出
　　仕入支払は当月現金支払い
　　経費支払は当月現金支払い
　　初年度経費に保証料（借入初月に一括払）を含む
⑤調達
　　自己資金：〇〇〇千円を用意
　　制度融資：〇〇〇千円を用意
⑥返済
　　創業融資：〇年間で返済（据置期間〇ヶ月）</t>
    <phoneticPr fontId="2"/>
  </si>
  <si>
    <t>設備内外装工事費</t>
    <rPh sb="0" eb="2">
      <t>セツビ</t>
    </rPh>
    <rPh sb="2" eb="3">
      <t>ナイ</t>
    </rPh>
    <rPh sb="3" eb="5">
      <t>ガイソウ</t>
    </rPh>
    <rPh sb="5" eb="7">
      <t>コウジ</t>
    </rPh>
    <rPh sb="7" eb="8">
      <t>ヒ</t>
    </rPh>
    <phoneticPr fontId="2"/>
  </si>
  <si>
    <t>什器備品費</t>
    <rPh sb="0" eb="2">
      <t>ジュウキ</t>
    </rPh>
    <rPh sb="2" eb="5">
      <t>ビヒンヒ</t>
    </rPh>
    <phoneticPr fontId="2"/>
  </si>
  <si>
    <t>杉並区制度融資</t>
    <phoneticPr fontId="2"/>
  </si>
  <si>
    <t>個人補填</t>
    <phoneticPr fontId="2"/>
  </si>
  <si>
    <t>他・金融機関</t>
    <phoneticPr fontId="2"/>
  </si>
  <si>
    <t>創業計画書</t>
    <rPh sb="0" eb="2">
      <t>ソウギョウ</t>
    </rPh>
    <phoneticPr fontId="2"/>
  </si>
  <si>
    <r>
      <t>４　創業時の投資計画とその調達方法や内容</t>
    </r>
    <r>
      <rPr>
        <sz val="8"/>
        <rFont val="ＭＳ Ｐゴシック"/>
        <charset val="128"/>
      </rPr>
      <t>(金額の確認できる預金通帳の写し、残高証明、見積書、領収書等を添付してください。)</t>
    </r>
    <rPh sb="2" eb="5">
      <t>ソウギョウジ</t>
    </rPh>
    <rPh sb="6" eb="8">
      <t>トウシ</t>
    </rPh>
    <rPh sb="8" eb="10">
      <t>ケイカク</t>
    </rPh>
    <rPh sb="13" eb="15">
      <t>チョウタツ</t>
    </rPh>
    <rPh sb="15" eb="17">
      <t>ホウホウ</t>
    </rPh>
    <rPh sb="18" eb="20">
      <t>ナイヨウ</t>
    </rPh>
    <rPh sb="21" eb="23">
      <t>キンガク</t>
    </rPh>
    <rPh sb="24" eb="26">
      <t>カクニン</t>
    </rPh>
    <rPh sb="29" eb="31">
      <t>ヨキン</t>
    </rPh>
    <rPh sb="31" eb="33">
      <t>ツウチョウ</t>
    </rPh>
    <rPh sb="34" eb="35">
      <t>ウツ</t>
    </rPh>
    <rPh sb="37" eb="39">
      <t>ザンダカ</t>
    </rPh>
    <rPh sb="39" eb="41">
      <t>ショウメイ</t>
    </rPh>
    <rPh sb="42" eb="45">
      <t>ミツモリショ</t>
    </rPh>
    <rPh sb="46" eb="49">
      <t>リョウシュウショ</t>
    </rPh>
    <rPh sb="49" eb="50">
      <t>ナド</t>
    </rPh>
    <rPh sb="51" eb="53">
      <t>テンプ</t>
    </rPh>
    <phoneticPr fontId="2"/>
  </si>
  <si>
    <t>⇐資金繰り計画（初）の対象月末の繰越額と一致させる！</t>
    <rPh sb="0" eb="2">
      <t>ケイカク</t>
    </rPh>
    <rPh sb="1" eb="3">
      <t>シキン</t>
    </rPh>
    <rPh sb="3" eb="4">
      <t>グガツマツクリコシガクイッチ</t>
    </rPh>
    <phoneticPr fontId="2"/>
  </si>
  <si>
    <t>＜下の数字の意味＞調達方法・内容：B　－　創業時の投資計画：A</t>
    <rPh sb="0" eb="1">
      <t>シタノケンザンゴウケイ</t>
    </rPh>
    <phoneticPr fontId="2"/>
  </si>
  <si>
    <t>原価（仕入支払）</t>
    <rPh sb="0" eb="2">
      <t>シイ</t>
    </rPh>
    <phoneticPr fontId="14"/>
  </si>
  <si>
    <t>原価（外注費支払）</t>
    <rPh sb="0" eb="2">
      <t>ガイチュウ</t>
    </rPh>
    <phoneticPr fontId="2"/>
  </si>
  <si>
    <t>【 創業時の投資計画：A 】</t>
    <rPh sb="0" eb="14">
      <t>ソウギョウジトウシケイカク</t>
    </rPh>
    <phoneticPr fontId="2"/>
  </si>
  <si>
    <t>【 調達方法・内容：B 】</t>
    <rPh sb="0" eb="13">
      <t>チョウタツホウホウナイヨウ</t>
    </rPh>
    <phoneticPr fontId="2"/>
  </si>
  <si>
    <t>入居保証金（敷金）</t>
    <rPh sb="0" eb="2">
      <t>ニュウキョ</t>
    </rPh>
    <rPh sb="2" eb="4">
      <t>ホショウシキキン</t>
    </rPh>
    <phoneticPr fontId="2"/>
  </si>
  <si>
    <t>杉並区制度融資返済</t>
    <rPh sb="0" eb="9">
      <t>スギナミニセイドユウシヘンサイ</t>
    </rPh>
    <phoneticPr fontId="2"/>
  </si>
  <si>
    <r>
      <rPr>
        <sz val="10"/>
        <color indexed="56"/>
        <rFont val="ＭＳ ゴシック"/>
        <charset val="128"/>
      </rPr>
      <t>「５損益計画」「６資金繰計画」</t>
    </r>
    <r>
      <rPr>
        <sz val="10"/>
        <color indexed="8"/>
        <rFont val="ＭＳ ゴシック"/>
        <charset val="128"/>
      </rPr>
      <t xml:space="preserve">
・右側の計算根拠については、概略のみ記載する。詳細説明が必要であれば別紙添付する。
　</t>
    </r>
    <r>
      <rPr>
        <sz val="10"/>
        <color indexed="10"/>
        <rFont val="ＭＳ ゴシック"/>
        <charset val="128"/>
      </rPr>
      <t>注</t>
    </r>
    <r>
      <rPr>
        <sz val="10"/>
        <color indexed="8"/>
        <rFont val="ＭＳ ゴシック"/>
        <charset val="128"/>
      </rPr>
      <t>）セル中の改行は、[Alt]+[Enter]（Win）、[Option]+[Enter]（Mac）</t>
    </r>
    <rPh sb="0" eb="1">
      <t>ミギ</t>
    </rPh>
    <phoneticPr fontId="2"/>
  </si>
  <si>
    <t>事務費</t>
    <rPh sb="0" eb="2">
      <t>ジムヒ</t>
    </rPh>
    <phoneticPr fontId="2"/>
  </si>
  <si>
    <t>旅費交通費</t>
    <rPh sb="0" eb="2">
      <t>リョヒコウツウヒ</t>
    </rPh>
    <phoneticPr fontId="2"/>
  </si>
  <si>
    <r>
      <t>設備内外装工事費</t>
    </r>
    <r>
      <rPr>
        <sz val="8"/>
        <rFont val="ＭＳ Ｐゴシック"/>
        <charset val="128"/>
      </rPr>
      <t>（〇月払い）</t>
    </r>
    <rPh sb="0" eb="14">
      <t>セツビナイソウコウジヒガツバラ</t>
    </rPh>
    <phoneticPr fontId="2"/>
  </si>
  <si>
    <t>○○信用金庫　〇〇支店</t>
    <rPh sb="0" eb="11">
      <t>セイブシンヨウキンコシテン</t>
    </rPh>
    <phoneticPr fontId="2"/>
  </si>
  <si>
    <t>杉並区制度融資</t>
    <rPh sb="0" eb="3">
      <t>スギナミク</t>
    </rPh>
    <rPh sb="3" eb="5">
      <t>セイド</t>
    </rPh>
    <rPh sb="5" eb="7">
      <t>ユウシ</t>
    </rPh>
    <phoneticPr fontId="2"/>
  </si>
  <si>
    <t>人件費</t>
    <rPh sb="0" eb="1">
      <t>ジンケンヒ</t>
    </rPh>
    <phoneticPr fontId="2"/>
  </si>
  <si>
    <t>水道光熱費</t>
    <rPh sb="0" eb="2">
      <t>スイドウ</t>
    </rPh>
    <phoneticPr fontId="2"/>
  </si>
  <si>
    <t>通信費</t>
    <rPh sb="0" eb="2">
      <t>ツウシンヒ</t>
    </rPh>
    <phoneticPr fontId="2"/>
  </si>
  <si>
    <t>広告宣伝費</t>
    <rPh sb="0" eb="1">
      <t>コウコクセンデンヒ</t>
    </rPh>
    <phoneticPr fontId="2"/>
  </si>
  <si>
    <t>経費支出（対象月数の合計）</t>
    <rPh sb="0" eb="2">
      <t>ケイヒ</t>
    </rPh>
    <phoneticPr fontId="2"/>
  </si>
  <si>
    <t>地代家賃</t>
    <phoneticPr fontId="2"/>
  </si>
  <si>
    <t>その他経費</t>
    <phoneticPr fontId="2"/>
  </si>
  <si>
    <t>信用保証料</t>
    <rPh sb="0" eb="1">
      <t>シンヨウ</t>
    </rPh>
    <phoneticPr fontId="2"/>
  </si>
  <si>
    <t>支払利息</t>
    <rPh sb="0" eb="1">
      <t>シハライ</t>
    </rPh>
    <phoneticPr fontId="2"/>
  </si>
  <si>
    <r>
      <t>礼金等・前払家賃</t>
    </r>
    <r>
      <rPr>
        <sz val="8"/>
        <rFont val="ＭＳ Ｐゴシック"/>
        <charset val="128"/>
      </rPr>
      <t>（開業前）</t>
    </r>
    <rPh sb="0" eb="2">
      <t>（</t>
    </rPh>
    <phoneticPr fontId="2"/>
  </si>
  <si>
    <t>商品等の仕入、外注費（対象月数の合計）</t>
    <rPh sb="0" eb="2">
      <t>ショウヒン</t>
    </rPh>
    <rPh sb="2" eb="3">
      <t>ザイリョウトウ</t>
    </rPh>
    <rPh sb="4" eb="6">
      <t>シイ</t>
    </rPh>
    <phoneticPr fontId="2"/>
  </si>
  <si>
    <r>
      <rPr>
        <sz val="10"/>
        <color indexed="56"/>
        <rFont val="ＭＳ ゴシック"/>
        <charset val="128"/>
      </rPr>
      <t>「４創業時の投資計画とその調達方法や内容」</t>
    </r>
    <r>
      <rPr>
        <sz val="10"/>
        <color indexed="8"/>
        <rFont val="ＭＳ ゴシック"/>
        <charset val="128"/>
      </rPr>
      <t xml:space="preserve">
A）対象期間は、原則、杉並区融資制度の振込予定月末（記入例では５月末）までを対象として記載する。
　</t>
    </r>
    <r>
      <rPr>
        <sz val="10"/>
        <color indexed="10"/>
        <rFont val="ＭＳ ゴシック"/>
        <charset val="128"/>
      </rPr>
      <t>注</t>
    </r>
    <r>
      <rPr>
        <sz val="10"/>
        <color indexed="8"/>
        <rFont val="ＭＳ ゴシック"/>
        <charset val="128"/>
      </rPr>
      <t>）開業後数ヶ月間、売上高ゼロ等の特殊ケースの場合は、相談員に相談して決定する。
B）左側の【創業時の投資計画：A】の入力。
　</t>
    </r>
    <r>
      <rPr>
        <sz val="10"/>
        <color indexed="10"/>
        <rFont val="ＭＳ ゴシック"/>
        <charset val="128"/>
      </rPr>
      <t>注</t>
    </r>
    <r>
      <rPr>
        <sz val="10"/>
        <color indexed="8"/>
        <rFont val="ＭＳ ゴシック"/>
        <charset val="128"/>
      </rPr>
      <t>）[設備資金]の入居保証金（敷金）には、礼金・手数料・前払家賃等は加算しない。
　　　下表の[運転資金]欄で入力する。
　</t>
    </r>
    <r>
      <rPr>
        <sz val="10"/>
        <color indexed="10"/>
        <rFont val="ＭＳ ゴシック"/>
        <charset val="128"/>
      </rPr>
      <t>注</t>
    </r>
    <r>
      <rPr>
        <sz val="10"/>
        <color indexed="8"/>
        <rFont val="ＭＳ ゴシック"/>
        <charset val="128"/>
      </rPr>
      <t>）[運転資金]の”経費支出（対象月数の合計）”の全項目の合計金額と
　　　「資金繰り計画（初）」シートの”経費支出”の開業前から対象月（例では５月末）までの
　　　合計金額は一致させなければならない。
　</t>
    </r>
    <r>
      <rPr>
        <sz val="10"/>
        <color indexed="10"/>
        <rFont val="ＭＳ ゴシック"/>
        <charset val="128"/>
      </rPr>
      <t>注</t>
    </r>
    <r>
      <rPr>
        <sz val="10"/>
        <color indexed="8"/>
        <rFont val="ＭＳ ゴシック"/>
        <charset val="128"/>
      </rPr>
      <t>）[運転資金]の”借入金返済”には、返済が開始されている借入金がある場合は、
　　　対象月までの返済金額の合計を入力する。
　</t>
    </r>
    <r>
      <rPr>
        <sz val="10"/>
        <color indexed="10"/>
        <rFont val="ＭＳ ゴシック"/>
        <charset val="128"/>
      </rPr>
      <t>注</t>
    </r>
    <r>
      <rPr>
        <sz val="10"/>
        <color indexed="8"/>
        <rFont val="ＭＳ ゴシック"/>
        <charset val="128"/>
      </rPr>
      <t>）【調達方法・内容：B】―【創業時の投資計画：A】の金額は、
　　　資金繰り計画（初）の対象月末の月次繰越額と一致させなければならない。</t>
    </r>
    <rPh sb="0" eb="1">
      <t>クノ</t>
    </rPh>
    <phoneticPr fontId="2"/>
  </si>
  <si>
    <r>
      <t>・借入金返済額を、借入月の翌月から入力する。
　</t>
    </r>
    <r>
      <rPr>
        <sz val="10"/>
        <color indexed="10"/>
        <rFont val="ＭＳ ゴシック"/>
        <charset val="128"/>
      </rPr>
      <t>注</t>
    </r>
    <r>
      <rPr>
        <sz val="10"/>
        <color indexed="8"/>
        <rFont val="ＭＳ ゴシック"/>
        <charset val="128"/>
      </rPr>
      <t>）据置期間を設定した場合は、期間終了翌月から入力する。</t>
    </r>
    <rPh sb="0" eb="52">
      <t>カリイレキンヘンサイガクヘンサイカイシツキニュウリョク</t>
    </rPh>
    <phoneticPr fontId="2"/>
  </si>
  <si>
    <t>・２年目以降も同様に入力する。</t>
    <rPh sb="0" eb="15">
      <t>ソンエキケイカクハツドウヨウニュウリョク</t>
    </rPh>
    <phoneticPr fontId="2"/>
  </si>
  <si>
    <r>
      <t xml:space="preserve">・月末に在庫が残るのであれば、その金額を期末在庫欄に入力する。
</t>
    </r>
    <r>
      <rPr>
        <sz val="10"/>
        <color indexed="10"/>
        <rFont val="ＭＳ ゴシック"/>
        <charset val="128"/>
      </rPr>
      <t>　注</t>
    </r>
    <r>
      <rPr>
        <sz val="10"/>
        <rFont val="ＭＳ ゴシック"/>
        <charset val="128"/>
      </rPr>
      <t>）サービス・小売・飲食業の場合、仕入＋外注費のみの入力で良い。</t>
    </r>
    <rPh sb="0" eb="65">
      <t>ゲツマツザイコノコキンガクキマツザイコランニュウリョクチュウギョウシュトクセイザイコシイレクラショウガクハブメヤスシイレガイチュウイカゴウケイコウリインショクバアイガイチュウヒニュウリョクヨ</t>
    </rPh>
    <phoneticPr fontId="2"/>
  </si>
  <si>
    <t>・開業前に仕入れがある場合は、開業月の仕入金額に加算する。</t>
    <rPh sb="0" eb="29">
      <t>カイギョウマエシイバアイカイギョウヅキシイキンガクカサン</t>
    </rPh>
    <phoneticPr fontId="2"/>
  </si>
  <si>
    <t>・月別の仕入金額と外注金額を入れる。</t>
    <rPh sb="0" eb="18">
      <t>ツキベツシイレキンガクガイチュウキンガクイ</t>
    </rPh>
    <phoneticPr fontId="2"/>
  </si>
  <si>
    <r>
      <t>・月別の売上金額を入れる。
　</t>
    </r>
    <r>
      <rPr>
        <sz val="10"/>
        <color indexed="10"/>
        <rFont val="ＭＳ ゴシック"/>
        <charset val="128"/>
      </rPr>
      <t>注</t>
    </r>
    <r>
      <rPr>
        <sz val="10"/>
        <color indexed="8"/>
        <rFont val="ＭＳ ゴシック"/>
        <charset val="128"/>
      </rPr>
      <t>）売上以外の収入があれば、項目名を入れて、月別の金額を入れる。</t>
    </r>
    <rPh sb="0" eb="1">
      <t>チュウツキベツウリアゲキンガクイ</t>
    </rPh>
    <phoneticPr fontId="2"/>
  </si>
  <si>
    <r>
      <t xml:space="preserve">・売上代金の回収サイト別の比率を入力する。
　（小売業・飲食業のように売上と同時に入金があるものは当月回収が100%となる）
</t>
    </r>
    <r>
      <rPr>
        <sz val="10"/>
        <color indexed="10"/>
        <rFont val="ＭＳ ゴシック"/>
        <charset val="128"/>
      </rPr>
      <t>　注</t>
    </r>
    <r>
      <rPr>
        <sz val="10"/>
        <rFont val="ＭＳ ゴシック"/>
        <charset val="128"/>
      </rPr>
      <t>）仕入代金や経費も翌月以後に支払うものもあるが、ここでは全額当月払いとする。（計画の安全性の為）</t>
    </r>
    <rPh sb="0" eb="113">
      <t>ウリアゲダイキンカイシュウベツヒリツニュウリョクコウリギョウインショクギョウウリアゲドウジニュウキントウゲツカイシュウチュウタメ</t>
    </rPh>
    <phoneticPr fontId="2"/>
  </si>
  <si>
    <t>・開業年月を入力する。</t>
    <rPh sb="0" eb="11">
      <t>カイギョウネンゲツニュウリョク</t>
    </rPh>
    <phoneticPr fontId="2"/>
  </si>
  <si>
    <t>・名称欄に、企業名（個人の場合は氏名）を入力する。</t>
    <rPh sb="0" eb="25">
      <t>メイショウランキギョウメイコジンバアイシメイニュウリョク</t>
    </rPh>
    <phoneticPr fontId="2"/>
  </si>
  <si>
    <r>
      <t xml:space="preserve">・背景グレーのセルに入力する。
</t>
    </r>
    <r>
      <rPr>
        <sz val="10"/>
        <color indexed="10"/>
        <rFont val="ＭＳ ゴシック"/>
        <charset val="128"/>
      </rPr>
      <t>　注</t>
    </r>
    <r>
      <rPr>
        <sz val="10"/>
        <color indexed="8"/>
        <rFont val="ＭＳ ゴシック"/>
        <charset val="128"/>
      </rPr>
      <t>）減価償却費等、入力ミスが発生しやすい箇所は黄色としている。</t>
    </r>
    <rPh sb="0" eb="1">
      <t>チュウハイケイニュウリョク</t>
    </rPh>
    <phoneticPr fontId="2"/>
  </si>
  <si>
    <r>
      <t xml:space="preserve">・各経費を月別に入力する。
</t>
    </r>
    <r>
      <rPr>
        <sz val="10"/>
        <color indexed="10"/>
        <rFont val="ＭＳ ゴシック"/>
        <charset val="128"/>
      </rPr>
      <t>　注</t>
    </r>
    <r>
      <rPr>
        <sz val="10"/>
        <rFont val="ＭＳ ゴシック"/>
        <charset val="128"/>
      </rPr>
      <t xml:space="preserve">）開業前に経費が発生する場合は、科目ごとに開業月の経費に加算する。
</t>
    </r>
    <r>
      <rPr>
        <sz val="10"/>
        <color indexed="10"/>
        <rFont val="ＭＳ ゴシック"/>
        <charset val="128"/>
      </rPr>
      <t>　注</t>
    </r>
    <r>
      <rPr>
        <sz val="10"/>
        <rFont val="ＭＳ ゴシック"/>
        <charset val="128"/>
      </rPr>
      <t xml:space="preserve">）地代家賃の礼金、契約手数料、前払家賃は、開業前のセルに入力する。
　　　入居保証金（敷金）は、「資金繰り計画（初）」シートの開業前に入力する。
</t>
    </r>
    <r>
      <rPr>
        <sz val="10"/>
        <color indexed="10"/>
        <rFont val="ＭＳ ゴシック"/>
        <charset val="128"/>
      </rPr>
      <t>　注</t>
    </r>
    <r>
      <rPr>
        <sz val="10"/>
        <rFont val="ＭＳ ゴシック"/>
        <charset val="128"/>
      </rPr>
      <t>）減価償却費（⑯-A）、支払利息（⑯-B）、信用保証料（⑬-E）は後半で計算するため空欄にしておく。</t>
    </r>
    <rPh sb="0" eb="177">
      <t>カクケイヒツキベツイチカラチュウチュウチダイヤチンレイキンケイヤクテスウリョウマエバラヤチンカイギョウマエニュウリョクホショウキンシキキンシキングケイカクニュウリョクケイサンニュウリョク</t>
    </rPh>
    <phoneticPr fontId="2"/>
  </si>
  <si>
    <r>
      <t>・千円単位で入力する。
　</t>
    </r>
    <r>
      <rPr>
        <sz val="10"/>
        <color indexed="10"/>
        <rFont val="ＭＳ ゴシック"/>
        <charset val="128"/>
      </rPr>
      <t>注</t>
    </r>
    <r>
      <rPr>
        <sz val="10"/>
        <color indexed="8"/>
        <rFont val="ＭＳ ゴシック"/>
        <charset val="128"/>
      </rPr>
      <t>）「信用保証料」シートの融資金額と「利息・月次支払額」シートの融資金額は円単位で入力する。
　</t>
    </r>
    <r>
      <rPr>
        <sz val="10"/>
        <color indexed="10"/>
        <rFont val="ＭＳ ゴシック"/>
        <charset val="128"/>
      </rPr>
      <t>注</t>
    </r>
    <r>
      <rPr>
        <sz val="10"/>
        <color indexed="8"/>
        <rFont val="ＭＳ ゴシック"/>
        <charset val="128"/>
      </rPr>
      <t>）仕入額等を売上高の＊％として計算させた場合、合計が異なる（四捨五入）場合があるので注意する。</t>
    </r>
    <rPh sb="0" eb="2">
      <t>ニュウリョクスルチュウホショウユウシキンガク</t>
    </rPh>
    <phoneticPr fontId="2"/>
  </si>
  <si>
    <r>
      <t>・必要であれば「シート保護を解除」して入力する。
　</t>
    </r>
    <r>
      <rPr>
        <sz val="10"/>
        <color indexed="10"/>
        <rFont val="ＭＳ ゴシック"/>
        <charset val="128"/>
      </rPr>
      <t>方法</t>
    </r>
    <r>
      <rPr>
        <sz val="10"/>
        <color indexed="8"/>
        <rFont val="ＭＳ ゴシック"/>
        <charset val="128"/>
      </rPr>
      <t>）「校閲」⇒「シート保護の解除」 をクリック</t>
    </r>
    <rPh sb="0" eb="50">
      <t>ヒツヨウニュウリョクホウホウ</t>
    </rPh>
    <phoneticPr fontId="2"/>
  </si>
  <si>
    <t>・２年目以降も同様に入力する。</t>
    <phoneticPr fontId="2"/>
  </si>
  <si>
    <r>
      <t>・経費の科目を変更する場合は、「損益損益（初）」シートのグレーのセルの科目名を変更する。
　</t>
    </r>
    <r>
      <rPr>
        <sz val="10"/>
        <color indexed="10"/>
        <rFont val="ＭＳ ゴシック"/>
        <charset val="128"/>
      </rPr>
      <t>注</t>
    </r>
    <r>
      <rPr>
        <sz val="10"/>
        <color indexed="8"/>
        <rFont val="ＭＳ ゴシック"/>
        <charset val="128"/>
      </rPr>
      <t>）「損益損益（初）」の科目名を変えると、自動的に他のシートの科目名も変更される。</t>
    </r>
    <rPh sb="0" eb="1">
      <t>チュウケイヒカモクヘンコウバアイソンエキソンエキハツカモクメイカソンエキ</t>
    </rPh>
    <phoneticPr fontId="2"/>
  </si>
  <si>
    <r>
      <t>手順⑪で空欄にした各項目へ数字を入力する（千円未満は四捨五入）。
A）[減価償却]：[設備内外装工事費]÷60ヶ月で算出した金額を各月に入力する。
　</t>
    </r>
    <r>
      <rPr>
        <sz val="10"/>
        <color indexed="10"/>
        <rFont val="ＭＳ ゴシック"/>
        <charset val="128"/>
      </rPr>
      <t>注</t>
    </r>
    <r>
      <rPr>
        <sz val="10"/>
        <color indexed="8"/>
        <rFont val="ＭＳ ゴシック"/>
        <charset val="128"/>
      </rPr>
      <t>）設備の種類により減価償却年数は異なり、実際の会計処理は定率法で行う場合もあるが、
　　　　ここでは簡便な方法として、すべて定額法で</t>
    </r>
    <r>
      <rPr>
        <sz val="10"/>
        <rFont val="ＭＳ ゴシック"/>
        <charset val="128"/>
      </rPr>
      <t>5年償却とする。
B)[支払利息]：融資申込額×利率÷12ヶ月で算出した数字を各月に入力する。
　</t>
    </r>
    <r>
      <rPr>
        <sz val="10"/>
        <color indexed="10"/>
        <rFont val="ＭＳ ゴシック"/>
        <charset val="128"/>
      </rPr>
      <t>注</t>
    </r>
    <r>
      <rPr>
        <sz val="10"/>
        <rFont val="ＭＳ ゴシック"/>
        <charset val="128"/>
      </rPr>
      <t>）元金が減少に伴い支払利息額は減るが、金額的に大きな差異とはならないので、
　　　　計算を単純にするため、ここでは当初の支払利息額をそのまま通して入力する。</t>
    </r>
    <rPh sb="0" eb="2">
      <t>テジュンクウランカクコウモクスウジニュウリョクセンエンミマンシシャゴニュウ</t>
    </rPh>
    <phoneticPr fontId="2"/>
  </si>
  <si>
    <t>②運転資金　合計</t>
    <rPh sb="0" eb="2">
      <t>カリイレキキン</t>
    </rPh>
    <phoneticPr fontId="2"/>
  </si>
  <si>
    <t>合計(①＋②＋③）</t>
    <rPh sb="0" eb="2">
      <t>ゴウケイ</t>
    </rPh>
    <phoneticPr fontId="2"/>
  </si>
  <si>
    <t>③借入金返済　合計</t>
    <rPh sb="0" eb="2">
      <t>ゴウケイカリイレキキンウンテンシキンゴウケイ</t>
    </rPh>
    <phoneticPr fontId="2"/>
  </si>
  <si>
    <r>
      <t xml:space="preserve">・「開業前」の縦列に次の手順で入力する。
A）[月初現金在高]に開業時の資本金（個人の場合は自己資金総額）を入力する。
</t>
    </r>
    <r>
      <rPr>
        <sz val="10"/>
        <color indexed="10"/>
        <rFont val="ＭＳ ゴシック"/>
        <charset val="128"/>
      </rPr>
      <t>　注</t>
    </r>
    <r>
      <rPr>
        <sz val="10"/>
        <rFont val="ＭＳ ゴシック"/>
        <charset val="128"/>
      </rPr>
      <t>）月初現金在高は、入居保証金、設備内外装工事費、仕入、諸経費等を支出する前の金額を入力する。
B）[入居保証金]には店舗賃貸の保証金（敷金）のみを入力する。
　</t>
    </r>
    <r>
      <rPr>
        <sz val="10"/>
        <color indexed="10"/>
        <rFont val="ＭＳ ゴシック"/>
        <charset val="128"/>
      </rPr>
      <t>注</t>
    </r>
    <r>
      <rPr>
        <sz val="10"/>
        <rFont val="ＭＳ ゴシック"/>
        <charset val="128"/>
      </rPr>
      <t xml:space="preserve">）礼金、契約手数料、前払家賃は除外する。「損益計画（初）」シートの開業前の[地代家賃]に加算する。
C）[設備内外装工事費]には、内装、外装等の設備に要する金額を入力する。
D）[調達]グループには、杉並区の制度融資や親族からの借入金等を入力する。
</t>
    </r>
    <r>
      <rPr>
        <sz val="10"/>
        <color indexed="8"/>
        <rFont val="ＭＳ ゴシック"/>
        <charset val="128"/>
      </rPr>
      <t>E）杉並区制度融資に関しては「信用保証料」シートで信用保証料を算出した結果を
  「損益計画（初）」シートの[信用保証料]の借入月に入力する。</t>
    </r>
    <phoneticPr fontId="2"/>
  </si>
  <si>
    <r>
      <t>杉並区融資</t>
    </r>
    <r>
      <rPr>
        <sz val="8"/>
        <rFont val="ＭＳ Ｐゴシック"/>
        <charset val="128"/>
      </rPr>
      <t>（〇月振込予定）</t>
    </r>
    <rPh sb="0" eb="3">
      <t>スギナミク</t>
    </rPh>
    <rPh sb="3" eb="5">
      <t>ユウシ</t>
    </rPh>
    <rPh sb="7" eb="8">
      <t>ガツ</t>
    </rPh>
    <phoneticPr fontId="2"/>
  </si>
  <si>
    <t>※下に示した文章はサンプルです。追加修正ください。
①売上高　
　　単価〇〇〇円/日×〇〇日　＝　〇〇〇千円/月。
②売上原価
    仕入高は、売上高の〇〇％と想定。
④人件費
　　パート〇〇〇千円/人月。
⑤地代家賃
　　月〇〇千円、１年目は保証金等を計上。
⑥光熱費
　　開業月より〇〇千円/月で計上。
⑦減価償却費
　　開業月から〇〇千円/を月で計上。
⑨その他経費
　・広告宣伝費
　　開業前〇〇千円、それ以降〇〇千円/月を計上。</t>
    <rPh sb="1" eb="2">
      <t>シタ</t>
    </rPh>
    <rPh sb="3" eb="4">
      <t>シメ</t>
    </rPh>
    <rPh sb="6" eb="8">
      <t>ブンショウ</t>
    </rPh>
    <rPh sb="16" eb="18">
      <t>ツイカ</t>
    </rPh>
    <rPh sb="18" eb="20">
      <t>シュウセイ</t>
    </rPh>
    <rPh sb="214" eb="216">
      <t>イコウ</t>
    </rPh>
    <phoneticPr fontId="2"/>
  </si>
  <si>
    <t>令和</t>
    <rPh sb="0" eb="2">
      <t>レイワ</t>
    </rPh>
    <phoneticPr fontId="2"/>
  </si>
  <si>
    <t>（令和</t>
    <rPh sb="1" eb="3">
      <t>レイワ</t>
    </rPh>
    <phoneticPr fontId="2"/>
  </si>
  <si>
    <t>令和　　　年</t>
    <rPh sb="0" eb="2">
      <t>レイワ</t>
    </rPh>
    <phoneticPr fontId="2"/>
  </si>
  <si>
    <t>（注）期間：令和○年○月～令和○年○月（開業から○ヶ月）</t>
    <rPh sb="0" eb="2">
      <t>カイギョウカラ</t>
    </rPh>
    <rPh sb="1" eb="2">
      <t>チュウ</t>
    </rPh>
    <rPh sb="3" eb="5">
      <t>キカン</t>
    </rPh>
    <rPh sb="6" eb="8">
      <t>レイワ</t>
    </rPh>
    <rPh sb="13" eb="15">
      <t>レイワ</t>
    </rPh>
    <phoneticPr fontId="2"/>
  </si>
  <si>
    <t>(具体的内容：　　　　　　　　　　　　　　　　　　　　）</t>
    <rPh sb="1" eb="4">
      <t>グタイテキ</t>
    </rPh>
    <rPh sb="4" eb="6">
      <t>ナイヨウ</t>
    </rPh>
    <phoneticPr fontId="2"/>
  </si>
  <si>
    <t>月次損益計画表（２年目）</t>
    <rPh sb="0" eb="2">
      <t>ゲツジ</t>
    </rPh>
    <rPh sb="2" eb="4">
      <t>ソンエキ</t>
    </rPh>
    <rPh sb="4" eb="6">
      <t>ケイカク</t>
    </rPh>
    <rPh sb="6" eb="7">
      <t>ヒョウ</t>
    </rPh>
    <rPh sb="9" eb="11">
      <t>ネンメ</t>
    </rPh>
    <phoneticPr fontId="2"/>
  </si>
  <si>
    <t>月次資金繰り計画表（１年目）</t>
    <rPh sb="0" eb="2">
      <t>ゲツジ</t>
    </rPh>
    <rPh sb="2" eb="4">
      <t>シキン</t>
    </rPh>
    <rPh sb="4" eb="5">
      <t>グ</t>
    </rPh>
    <rPh sb="6" eb="8">
      <t>ケイカク</t>
    </rPh>
    <rPh sb="8" eb="9">
      <t>ヒョウ</t>
    </rPh>
    <rPh sb="11" eb="13">
      <t>ネンメ</t>
    </rPh>
    <phoneticPr fontId="2"/>
  </si>
  <si>
    <t>月次損益計画表（１年目）</t>
    <rPh sb="0" eb="2">
      <t>ゲツジ</t>
    </rPh>
    <rPh sb="2" eb="4">
      <t>ソンエキ</t>
    </rPh>
    <rPh sb="4" eb="6">
      <t>ケイカク</t>
    </rPh>
    <rPh sb="6" eb="7">
      <t>ヒョウ</t>
    </rPh>
    <phoneticPr fontId="2"/>
  </si>
  <si>
    <t>月次資金繰り計画表（２年目）</t>
    <rPh sb="0" eb="2">
      <t>ゲツジ</t>
    </rPh>
    <rPh sb="2" eb="4">
      <t>シキン</t>
    </rPh>
    <rPh sb="4" eb="5">
      <t>グ</t>
    </rPh>
    <rPh sb="6" eb="8">
      <t>ケイカク</t>
    </rPh>
    <rPh sb="8" eb="9">
      <t>ヒョウ</t>
    </rPh>
    <rPh sb="11" eb="13">
      <t>ネンメ</t>
    </rPh>
    <phoneticPr fontId="2"/>
  </si>
  <si>
    <t>住環境と調和した業種　0％に修正する</t>
    <rPh sb="14" eb="16">
      <t>シュウセイ</t>
    </rPh>
    <phoneticPr fontId="2"/>
  </si>
  <si>
    <t>売掛金の回収サイト………………</t>
    <rPh sb="0" eb="2">
      <t>ウリカケ</t>
    </rPh>
    <rPh sb="2" eb="3">
      <t>キン</t>
    </rPh>
    <rPh sb="4" eb="6">
      <t>カイシュウ</t>
    </rPh>
    <phoneticPr fontId="2"/>
  </si>
  <si>
    <t>※翌月以後の回収比率を入力すると、当月回収比率がマイナスされる。</t>
    <rPh sb="1" eb="3">
      <t>ヨクゲツ</t>
    </rPh>
    <rPh sb="3" eb="5">
      <t>イゴ</t>
    </rPh>
    <rPh sb="6" eb="8">
      <t>カイシュウ</t>
    </rPh>
    <rPh sb="8" eb="10">
      <t>ヒリツ</t>
    </rPh>
    <rPh sb="11" eb="13">
      <t>ニュウリョク</t>
    </rPh>
    <rPh sb="17" eb="19">
      <t>トウゲツ</t>
    </rPh>
    <rPh sb="19" eb="21">
      <t>カイシュウ</t>
    </rPh>
    <rPh sb="21" eb="23">
      <t>ヒリツ</t>
    </rPh>
    <phoneticPr fontId="2"/>
  </si>
  <si>
    <t>※4ヵ月以上の回収となる場合、4ヶ月後にまとめる。</t>
    <rPh sb="3" eb="6">
      <t>ゲツイジョウ</t>
    </rPh>
    <rPh sb="7" eb="9">
      <t>カイシュウ</t>
    </rPh>
    <rPh sb="12" eb="14">
      <t>バアイ</t>
    </rPh>
    <rPh sb="17" eb="19">
      <t>ゲツゴ</t>
    </rPh>
    <phoneticPr fontId="2"/>
  </si>
  <si>
    <r>
      <t>最終更新日：2020</t>
    </r>
    <r>
      <rPr>
        <sz val="11"/>
        <rFont val="ＭＳ 明朝"/>
        <charset val="128"/>
      </rPr>
      <t>/02/01</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</si>
</sst>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Red]\(#,##0\)"/>
    <numFmt numFmtId="178" formatCode="#,##0.0_);[Red]\(#,##0.0\)"/>
    <numFmt numFmtId="179" formatCode="#,##0_ ;[Red]\-#,##0\ "/>
    <numFmt numFmtId="180" formatCode="0.0000000"/>
    <numFmt numFmtId="182" formatCode="0_);[Red]\(0\)"/>
  </numFmts>
  <fonts count="51">
    <font>
      <sz val="11"/>
      <name val="ＭＳ Ｐゴシック"/>
      <charset val="128"/>
    </font>
    <font>
      <sz val="11"/>
      <name val="ＭＳ Ｐゴシック"/>
      <charset val="128"/>
    </font>
    <font>
      <sz val="6"/>
      <name val="ＭＳ Ｐゴシック"/>
      <charset val="128"/>
    </font>
    <font>
      <b/>
      <sz val="14"/>
      <name val="ＭＳ Ｐゴシック"/>
      <charset val="128"/>
    </font>
    <font>
      <b/>
      <sz val="11"/>
      <name val="ＭＳ Ｐゴシック"/>
      <charset val="128"/>
    </font>
    <font>
      <sz val="10"/>
      <name val="ＭＳ Ｐ明朝"/>
      <charset val="128"/>
    </font>
    <font>
      <sz val="8"/>
      <color indexed="8"/>
      <name val="ＭＳ Ｐゴシック"/>
      <charset val="128"/>
    </font>
    <font>
      <sz val="9"/>
      <name val="ＭＳ Ｐゴシック"/>
      <charset val="128"/>
    </font>
    <font>
      <sz val="10"/>
      <name val="ＭＳ Ｐゴシック"/>
      <charset val="128"/>
    </font>
    <font>
      <sz val="11"/>
      <name val="ＭＳ Ｐ明朝"/>
      <charset val="128"/>
    </font>
    <font>
      <sz val="6"/>
      <name val="MS-Mincho"/>
      <family val="2"/>
    </font>
    <font>
      <b/>
      <u/>
      <sz val="11"/>
      <name val="ＭＳ Ｐゴシック"/>
      <charset val="128"/>
    </font>
    <font>
      <sz val="9"/>
      <color indexed="10"/>
      <name val="ＭＳ Ｐゴシック"/>
      <charset val="128"/>
    </font>
    <font>
      <sz val="9"/>
      <color indexed="8"/>
      <name val="ＭＳ Ｐゴシック"/>
      <charset val="128"/>
    </font>
    <font>
      <sz val="6"/>
      <name val="ＭＳ Ｐゴシック"/>
      <charset val="128"/>
    </font>
    <font>
      <sz val="11"/>
      <name val="ＭＳ 明朝"/>
      <charset val="128"/>
    </font>
    <font>
      <b/>
      <sz val="10"/>
      <name val="ＭＳ ゴシック"/>
      <charset val="128"/>
    </font>
    <font>
      <sz val="10"/>
      <name val="ＭＳ ゴシック"/>
      <charset val="128"/>
    </font>
    <font>
      <sz val="10"/>
      <color indexed="10"/>
      <name val="ＭＳ ゴシック"/>
      <charset val="128"/>
    </font>
    <font>
      <sz val="10"/>
      <color indexed="10"/>
      <name val="ＭＳ ゴシック"/>
      <charset val="128"/>
    </font>
    <font>
      <b/>
      <sz val="12"/>
      <name val="ＭＳ Ｐゴシック"/>
      <charset val="128"/>
    </font>
    <font>
      <sz val="10"/>
      <color indexed="8"/>
      <name val="ＭＳ ゴシック"/>
      <charset val="128"/>
    </font>
    <font>
      <sz val="10"/>
      <color indexed="8"/>
      <name val="ＭＳ ゴシック"/>
      <charset val="128"/>
    </font>
    <font>
      <sz val="8"/>
      <name val="ＭＳ Ｐゴシック"/>
      <charset val="128"/>
    </font>
    <font>
      <sz val="11"/>
      <name val="ＭＳ Ｐゴシック"/>
      <charset val="128"/>
    </font>
    <font>
      <sz val="10"/>
      <name val="ＭＳ Ｐゴシック"/>
      <charset val="128"/>
    </font>
    <font>
      <sz val="10"/>
      <color indexed="10"/>
      <name val="ＭＳ ゴシック"/>
      <charset val="128"/>
    </font>
    <font>
      <sz val="10"/>
      <color indexed="56"/>
      <name val="ＭＳ ゴシック"/>
      <charset val="128"/>
    </font>
    <font>
      <b/>
      <sz val="14"/>
      <name val="ＭＳ Ｐゴシック"/>
      <charset val="128"/>
    </font>
    <font>
      <sz val="10"/>
      <color indexed="8"/>
      <name val="ＭＳ ゴシック"/>
      <charset val="128"/>
    </font>
    <font>
      <sz val="10"/>
      <color indexed="10"/>
      <name val="ＭＳ ゴシック"/>
      <charset val="128"/>
    </font>
    <font>
      <sz val="8"/>
      <name val="ＭＳ Ｐゴシック"/>
      <charset val="128"/>
    </font>
    <font>
      <sz val="11"/>
      <name val="ＭＳ Ｐゴシック"/>
      <charset val="128"/>
    </font>
    <font>
      <b/>
      <sz val="11"/>
      <name val="ＭＳ Ｐゴシック"/>
      <charset val="128"/>
    </font>
    <font>
      <sz val="11"/>
      <color theme="1"/>
      <name val="ＭＳ Ｐゴシック"/>
      <charset val="128"/>
      <scheme val="minor"/>
    </font>
    <font>
      <sz val="10"/>
      <color theme="1"/>
      <name val="MS-Mincho"/>
      <family val="2"/>
    </font>
    <font>
      <sz val="11"/>
      <name val="ＭＳ Ｐゴシック"/>
      <charset val="128"/>
      <scheme val="minor"/>
    </font>
    <font>
      <sz val="11"/>
      <color rgb="FFFF0000"/>
      <name val="ＭＳ Ｐゴシック"/>
      <charset val="128"/>
    </font>
    <font>
      <sz val="11"/>
      <color theme="1"/>
      <name val="ＭＳ Ｐゴシック"/>
      <charset val="128"/>
    </font>
    <font>
      <sz val="9"/>
      <color theme="1"/>
      <name val="ＭＳ Ｐゴシック"/>
      <charset val="128"/>
    </font>
    <font>
      <sz val="8"/>
      <color theme="1"/>
      <name val="ＭＳ Ｐゴシック"/>
      <charset val="128"/>
    </font>
    <font>
      <sz val="9"/>
      <color rgb="FFFF0000"/>
      <name val="ＭＳ Ｐゴシック"/>
      <charset val="128"/>
    </font>
    <font>
      <sz val="10"/>
      <color rgb="FFFF0000"/>
      <name val="ＭＳ Ｐゴシック"/>
      <charset val="128"/>
    </font>
    <font>
      <sz val="10"/>
      <color theme="1"/>
      <name val="ＭＳ 明朝"/>
      <charset val="128"/>
    </font>
    <font>
      <sz val="10"/>
      <color theme="1"/>
      <name val="ＭＳ ゴシック"/>
      <charset val="128"/>
    </font>
    <font>
      <sz val="9"/>
      <name val="ＭＳ Ｐゴシック"/>
      <charset val="128"/>
      <scheme val="minor"/>
    </font>
    <font>
      <sz val="10"/>
      <name val="ＭＳ Ｐゴシック"/>
      <charset val="128"/>
      <scheme val="minor"/>
    </font>
    <font>
      <sz val="12"/>
      <color rgb="FFFF0000"/>
      <name val="ＭＳ Ｐゴシック"/>
      <charset val="128"/>
    </font>
    <font>
      <sz val="10"/>
      <color theme="1"/>
      <name val="ＭＳ Ｐゴシック"/>
      <charset val="128"/>
    </font>
    <font>
      <sz val="8"/>
      <name val="ＭＳ Ｐゴシック"/>
      <charset val="128"/>
      <scheme val="minor"/>
    </font>
    <font>
      <sz val="14"/>
      <name val="ＭＳ Ｐゴシック"/>
      <charset val="128"/>
      <scheme val="minor"/>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s>
  <borders count="9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style="thin">
        <color indexed="64"/>
      </top>
      <bottom style="medium">
        <color indexed="64"/>
      </bottom>
      <diagonal style="thin">
        <color indexed="64"/>
      </diagonal>
    </border>
    <border>
      <left/>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9" fontId="35" fillId="0" borderId="0" applyFont="0" applyFill="0" applyBorder="0" applyAlignment="0" applyProtection="0">
      <alignment vertical="center"/>
    </xf>
    <xf numFmtId="38" fontId="1" fillId="0" borderId="0" applyFont="0" applyFill="0" applyBorder="0" applyAlignment="0" applyProtection="0">
      <alignment vertical="center"/>
    </xf>
    <xf numFmtId="38" fontId="35" fillId="0" borderId="0" applyFont="0" applyFill="0" applyBorder="0" applyAlignment="0" applyProtection="0">
      <alignment vertical="center"/>
    </xf>
    <xf numFmtId="0" fontId="35" fillId="0" borderId="0">
      <alignment vertical="center"/>
    </xf>
  </cellStyleXfs>
  <cellXfs count="634">
    <xf numFmtId="0" fontId="0" fillId="0" borderId="0" xfId="0">
      <alignment vertical="center"/>
    </xf>
    <xf numFmtId="0" fontId="0" fillId="0" borderId="0" xfId="0" applyProtection="1">
      <alignment vertical="center"/>
      <protection locked="0"/>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2" borderId="7" xfId="0" applyFill="1" applyBorder="1" applyProtection="1">
      <alignment vertical="center"/>
      <protection locked="0"/>
    </xf>
    <xf numFmtId="0" fontId="0" fillId="0" borderId="0" xfId="0" applyAlignment="1">
      <alignment horizontal="left" vertical="center"/>
    </xf>
    <xf numFmtId="0" fontId="0" fillId="0" borderId="0" xfId="0" applyBorder="1" applyAlignment="1">
      <alignment vertical="top"/>
    </xf>
    <xf numFmtId="0" fontId="0" fillId="0" borderId="0" xfId="0" applyFill="1" applyProtection="1">
      <alignment vertical="center"/>
      <protection locked="0"/>
    </xf>
    <xf numFmtId="0" fontId="0" fillId="0" borderId="0" xfId="0" applyFill="1" applyAlignment="1" applyProtection="1">
      <alignment vertical="center" shrinkToFit="1"/>
    </xf>
    <xf numFmtId="0" fontId="0" fillId="0" borderId="8" xfId="0" applyNumberFormat="1"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0" fillId="0" borderId="10" xfId="0" applyFill="1" applyBorder="1" applyAlignment="1" applyProtection="1">
      <alignment horizontal="center" vertical="center"/>
    </xf>
    <xf numFmtId="0" fontId="0" fillId="0" borderId="11" xfId="0" applyFill="1" applyBorder="1" applyAlignment="1" applyProtection="1">
      <alignment horizontal="distributed" vertical="center"/>
    </xf>
    <xf numFmtId="0" fontId="0" fillId="0" borderId="7" xfId="0" applyFill="1" applyBorder="1" applyAlignment="1" applyProtection="1">
      <alignment horizontal="distributed" vertical="center"/>
    </xf>
    <xf numFmtId="0" fontId="0" fillId="0" borderId="8" xfId="0" applyFill="1" applyBorder="1" applyAlignment="1" applyProtection="1">
      <alignment horizontal="center" vertical="center" shrinkToFit="1"/>
    </xf>
    <xf numFmtId="0" fontId="36" fillId="0" borderId="0" xfId="0" applyFont="1" applyBorder="1" applyAlignment="1">
      <alignment vertical="top"/>
    </xf>
    <xf numFmtId="0" fontId="0" fillId="3" borderId="7" xfId="0" applyFill="1" applyBorder="1" applyAlignment="1" applyProtection="1">
      <alignment horizontal="distributed" vertical="center"/>
      <protection locked="0"/>
    </xf>
    <xf numFmtId="0" fontId="0" fillId="0" borderId="8" xfId="0" applyFill="1" applyBorder="1" applyAlignment="1" applyProtection="1">
      <alignment horizontal="center" vertical="center"/>
    </xf>
    <xf numFmtId="177" fontId="0" fillId="0" borderId="0" xfId="0" applyNumberFormat="1">
      <alignment vertical="center"/>
    </xf>
    <xf numFmtId="177" fontId="0" fillId="0" borderId="12" xfId="0" applyNumberFormat="1" applyFill="1" applyBorder="1">
      <alignment vertical="center"/>
    </xf>
    <xf numFmtId="177" fontId="0" fillId="0" borderId="12" xfId="3" applyNumberFormat="1" applyFont="1" applyFill="1" applyBorder="1">
      <alignment vertical="center"/>
    </xf>
    <xf numFmtId="0" fontId="0" fillId="0" borderId="0" xfId="0" applyFill="1" applyBorder="1">
      <alignment vertical="center"/>
    </xf>
    <xf numFmtId="0" fontId="8" fillId="0" borderId="7" xfId="0" applyFont="1" applyFill="1" applyBorder="1" applyAlignment="1" applyProtection="1">
      <alignment horizontal="distributed" vertical="center"/>
    </xf>
    <xf numFmtId="0" fontId="0" fillId="3" borderId="7" xfId="0" applyFont="1" applyFill="1" applyBorder="1" applyAlignment="1" applyProtection="1">
      <alignment horizontal="distributed" vertical="center"/>
      <protection locked="0"/>
    </xf>
    <xf numFmtId="0" fontId="0" fillId="0" borderId="7" xfId="0" applyFont="1" applyFill="1" applyBorder="1" applyAlignment="1" applyProtection="1">
      <alignment horizontal="distributed" vertical="center"/>
    </xf>
    <xf numFmtId="0" fontId="0" fillId="4" borderId="3" xfId="0" applyFill="1" applyBorder="1">
      <alignment vertical="center"/>
    </xf>
    <xf numFmtId="177" fontId="1" fillId="4" borderId="12" xfId="3" applyNumberFormat="1" applyFont="1" applyFill="1" applyBorder="1">
      <alignment vertical="center"/>
    </xf>
    <xf numFmtId="0" fontId="0" fillId="4" borderId="6" xfId="0" applyFill="1" applyBorder="1">
      <alignment vertical="center"/>
    </xf>
    <xf numFmtId="0" fontId="37" fillId="0" borderId="0" xfId="0" applyFont="1">
      <alignment vertical="center"/>
    </xf>
    <xf numFmtId="0" fontId="0" fillId="3" borderId="11" xfId="0" applyFont="1" applyFill="1" applyBorder="1" applyAlignment="1" applyProtection="1">
      <alignment horizontal="distributed" vertical="center"/>
      <protection locked="0"/>
    </xf>
    <xf numFmtId="0" fontId="38" fillId="0" borderId="0" xfId="5" applyFont="1" applyProtection="1">
      <alignment vertical="center"/>
    </xf>
    <xf numFmtId="0" fontId="38" fillId="0" borderId="0" xfId="5" applyFont="1">
      <alignment vertical="center"/>
    </xf>
    <xf numFmtId="0" fontId="38" fillId="0" borderId="0" xfId="5" applyFont="1" applyAlignment="1" applyProtection="1">
      <alignment vertical="center"/>
    </xf>
    <xf numFmtId="0" fontId="38" fillId="0" borderId="1" xfId="5" applyFont="1" applyBorder="1" applyAlignment="1" applyProtection="1">
      <alignment vertical="center"/>
    </xf>
    <xf numFmtId="0" fontId="38" fillId="0" borderId="2" xfId="5" applyFont="1" applyBorder="1" applyAlignment="1" applyProtection="1">
      <alignment vertical="center"/>
    </xf>
    <xf numFmtId="0" fontId="38" fillId="0" borderId="3" xfId="5" applyFont="1" applyBorder="1" applyAlignment="1" applyProtection="1">
      <alignment vertical="center"/>
    </xf>
    <xf numFmtId="0" fontId="38" fillId="0" borderId="13" xfId="5" applyFont="1" applyBorder="1" applyAlignment="1" applyProtection="1">
      <alignment vertical="center"/>
    </xf>
    <xf numFmtId="0" fontId="38" fillId="0" borderId="14" xfId="5" applyFont="1" applyBorder="1" applyAlignment="1" applyProtection="1">
      <alignment horizontal="center" vertical="center"/>
    </xf>
    <xf numFmtId="0" fontId="38" fillId="0" borderId="0" xfId="5" applyFont="1" applyBorder="1" applyAlignment="1" applyProtection="1">
      <alignment vertical="center"/>
    </xf>
    <xf numFmtId="0" fontId="38" fillId="5" borderId="15" xfId="5" applyFont="1" applyFill="1" applyBorder="1" applyAlignment="1" applyProtection="1">
      <alignment horizontal="center" vertical="center"/>
    </xf>
    <xf numFmtId="0" fontId="38" fillId="5" borderId="16" xfId="5" applyFont="1" applyFill="1" applyBorder="1" applyAlignment="1" applyProtection="1">
      <alignment horizontal="right" vertical="center"/>
    </xf>
    <xf numFmtId="0" fontId="38" fillId="0" borderId="17" xfId="5" applyFont="1" applyBorder="1" applyAlignment="1" applyProtection="1">
      <alignment horizontal="center" vertical="center"/>
    </xf>
    <xf numFmtId="0" fontId="38" fillId="0" borderId="9" xfId="5" applyFont="1" applyBorder="1" applyAlignment="1" applyProtection="1">
      <alignment horizontal="center" vertical="center"/>
    </xf>
    <xf numFmtId="10" fontId="38" fillId="0" borderId="18" xfId="5" applyNumberFormat="1" applyFont="1" applyBorder="1" applyAlignment="1" applyProtection="1">
      <alignment vertical="center"/>
    </xf>
    <xf numFmtId="10" fontId="38" fillId="0" borderId="19" xfId="5" applyNumberFormat="1" applyFont="1" applyBorder="1" applyAlignment="1" applyProtection="1">
      <alignment vertical="center"/>
    </xf>
    <xf numFmtId="10" fontId="38" fillId="0" borderId="20" xfId="5" applyNumberFormat="1" applyFont="1" applyBorder="1" applyAlignment="1" applyProtection="1">
      <alignment vertical="center"/>
    </xf>
    <xf numFmtId="176" fontId="38" fillId="0" borderId="18" xfId="5" applyNumberFormat="1" applyFont="1" applyBorder="1" applyAlignment="1" applyProtection="1">
      <alignment vertical="center"/>
    </xf>
    <xf numFmtId="176" fontId="38" fillId="0" borderId="19" xfId="5" applyNumberFormat="1" applyFont="1" applyBorder="1" applyAlignment="1" applyProtection="1">
      <alignment vertical="center"/>
    </xf>
    <xf numFmtId="180" fontId="38" fillId="0" borderId="0" xfId="5" applyNumberFormat="1" applyFont="1" applyProtection="1">
      <alignment vertical="center"/>
    </xf>
    <xf numFmtId="176" fontId="38" fillId="0" borderId="20" xfId="5" applyNumberFormat="1" applyFont="1" applyBorder="1" applyAlignment="1" applyProtection="1">
      <alignment vertical="center"/>
    </xf>
    <xf numFmtId="176" fontId="38" fillId="0" borderId="0" xfId="5" applyNumberFormat="1" applyFont="1" applyBorder="1" applyAlignment="1" applyProtection="1">
      <alignment vertical="center"/>
    </xf>
    <xf numFmtId="0" fontId="38" fillId="0" borderId="21" xfId="5" applyFont="1" applyBorder="1" applyAlignment="1" applyProtection="1">
      <alignment horizontal="center" vertical="center"/>
    </xf>
    <xf numFmtId="0" fontId="38" fillId="0" borderId="0" xfId="5" applyFont="1" applyAlignment="1" applyProtection="1">
      <alignment horizontal="right" vertical="center"/>
    </xf>
    <xf numFmtId="0" fontId="38" fillId="0" borderId="0" xfId="5" applyFont="1" applyFill="1" applyProtection="1">
      <alignment vertical="center"/>
    </xf>
    <xf numFmtId="0" fontId="11" fillId="0" borderId="0" xfId="5" applyFont="1" applyAlignment="1" applyProtection="1">
      <alignment horizontal="center" vertical="center"/>
    </xf>
    <xf numFmtId="0" fontId="38" fillId="0" borderId="0" xfId="5" applyFont="1" applyFill="1" applyAlignment="1" applyProtection="1">
      <alignment vertical="center"/>
    </xf>
    <xf numFmtId="38" fontId="38" fillId="0" borderId="12" xfId="4" applyFont="1" applyFill="1" applyBorder="1" applyAlignment="1" applyProtection="1">
      <alignment vertical="center"/>
    </xf>
    <xf numFmtId="0" fontId="39" fillId="0" borderId="0" xfId="5" applyFont="1" applyProtection="1">
      <alignment vertical="center"/>
    </xf>
    <xf numFmtId="0" fontId="39" fillId="0" borderId="0" xfId="5" applyFont="1" applyBorder="1" applyAlignment="1" applyProtection="1">
      <alignment vertical="center"/>
    </xf>
    <xf numFmtId="38" fontId="38" fillId="4" borderId="22" xfId="4" applyFont="1" applyFill="1" applyBorder="1" applyAlignment="1" applyProtection="1">
      <alignment vertical="center"/>
    </xf>
    <xf numFmtId="0" fontId="38" fillId="0" borderId="0" xfId="5" applyFont="1" applyAlignment="1" applyProtection="1">
      <alignment horizontal="left" vertical="center"/>
    </xf>
    <xf numFmtId="0" fontId="39" fillId="0" borderId="0" xfId="5" applyFont="1" applyFill="1" applyBorder="1" applyAlignment="1" applyProtection="1">
      <alignment horizontal="left" vertical="center"/>
    </xf>
    <xf numFmtId="38" fontId="38" fillId="0" borderId="0" xfId="4" applyFont="1" applyFill="1" applyBorder="1" applyAlignment="1" applyProtection="1">
      <alignment horizontal="left" vertical="center"/>
    </xf>
    <xf numFmtId="0" fontId="38" fillId="0" borderId="0" xfId="5" applyFont="1" applyBorder="1" applyAlignment="1" applyProtection="1">
      <alignment horizontal="left" vertical="center"/>
    </xf>
    <xf numFmtId="0" fontId="38" fillId="0" borderId="0" xfId="5" applyFont="1" applyAlignment="1">
      <alignment horizontal="left" vertical="center"/>
    </xf>
    <xf numFmtId="2" fontId="38" fillId="0" borderId="12" xfId="5" applyNumberFormat="1" applyFont="1" applyFill="1" applyBorder="1" applyAlignment="1" applyProtection="1">
      <alignment vertical="center"/>
    </xf>
    <xf numFmtId="10" fontId="38" fillId="0" borderId="7" xfId="1" applyNumberFormat="1" applyFont="1" applyFill="1" applyBorder="1" applyAlignment="1" applyProtection="1">
      <alignment horizontal="right" vertical="center"/>
    </xf>
    <xf numFmtId="10" fontId="38" fillId="0" borderId="0" xfId="5" applyNumberFormat="1" applyFont="1" applyProtection="1">
      <alignment vertical="center"/>
    </xf>
    <xf numFmtId="0" fontId="0" fillId="6" borderId="7" xfId="0" applyFill="1" applyBorder="1" applyAlignment="1" applyProtection="1">
      <alignment horizontal="distributed" vertical="center"/>
    </xf>
    <xf numFmtId="38" fontId="38" fillId="4" borderId="21" xfId="5" applyNumberFormat="1" applyFont="1" applyFill="1" applyBorder="1" applyProtection="1">
      <alignment vertical="center"/>
    </xf>
    <xf numFmtId="38" fontId="38" fillId="7" borderId="21" xfId="4" applyFont="1" applyFill="1" applyBorder="1" applyProtection="1">
      <alignment vertical="center"/>
    </xf>
    <xf numFmtId="38" fontId="38" fillId="7" borderId="21" xfId="4" applyNumberFormat="1" applyFont="1" applyFill="1" applyBorder="1" applyProtection="1">
      <alignment vertical="center"/>
    </xf>
    <xf numFmtId="0" fontId="40" fillId="0" borderId="0" xfId="5" applyFont="1" applyProtection="1">
      <alignment vertical="center"/>
    </xf>
    <xf numFmtId="0" fontId="38" fillId="0" borderId="0" xfId="5" applyFont="1" applyFill="1" applyBorder="1" applyAlignment="1" applyProtection="1">
      <alignment horizontal="center" vertical="center"/>
    </xf>
    <xf numFmtId="38" fontId="38" fillId="0" borderId="0" xfId="4" applyFont="1" applyFill="1" applyBorder="1" applyProtection="1">
      <alignment vertical="center"/>
    </xf>
    <xf numFmtId="38" fontId="38" fillId="0" borderId="0" xfId="4" applyNumberFormat="1" applyFont="1" applyFill="1" applyBorder="1" applyProtection="1">
      <alignment vertical="center"/>
    </xf>
    <xf numFmtId="38" fontId="38" fillId="0" borderId="0" xfId="5" applyNumberFormat="1" applyFont="1" applyFill="1" applyBorder="1" applyProtection="1">
      <alignment vertical="center"/>
    </xf>
    <xf numFmtId="0" fontId="8" fillId="0" borderId="11" xfId="0" applyFont="1" applyFill="1" applyBorder="1" applyAlignment="1" applyProtection="1">
      <alignment horizontal="distributed" vertical="center"/>
    </xf>
    <xf numFmtId="179" fontId="0" fillId="0" borderId="7" xfId="3" applyNumberFormat="1" applyFont="1" applyFill="1" applyBorder="1" applyAlignment="1" applyProtection="1">
      <alignment vertical="center" shrinkToFit="1"/>
    </xf>
    <xf numFmtId="0" fontId="41" fillId="0" borderId="0" xfId="0" applyFont="1">
      <alignment vertical="center"/>
    </xf>
    <xf numFmtId="179" fontId="1" fillId="3" borderId="11" xfId="3" applyNumberFormat="1" applyFont="1" applyFill="1" applyBorder="1" applyAlignment="1" applyProtection="1">
      <alignment vertical="center" shrinkToFit="1"/>
      <protection locked="0"/>
    </xf>
    <xf numFmtId="179" fontId="0" fillId="0" borderId="23" xfId="3" applyNumberFormat="1" applyFont="1" applyFill="1" applyBorder="1" applyAlignment="1" applyProtection="1">
      <alignment vertical="center" shrinkToFit="1"/>
    </xf>
    <xf numFmtId="179" fontId="1" fillId="3" borderId="7" xfId="3" applyNumberFormat="1" applyFont="1" applyFill="1" applyBorder="1" applyAlignment="1" applyProtection="1">
      <alignment vertical="center" shrinkToFit="1"/>
      <protection locked="0"/>
    </xf>
    <xf numFmtId="179" fontId="0" fillId="0" borderId="19" xfId="3" applyNumberFormat="1" applyFont="1" applyFill="1" applyBorder="1" applyAlignment="1" applyProtection="1">
      <alignment vertical="center" shrinkToFit="1"/>
    </xf>
    <xf numFmtId="179" fontId="0" fillId="0" borderId="12" xfId="3" applyNumberFormat="1" applyFont="1" applyFill="1" applyBorder="1" applyAlignment="1" applyProtection="1">
      <alignment vertical="center" shrinkToFit="1"/>
    </xf>
    <xf numFmtId="179" fontId="0" fillId="0" borderId="20" xfId="3" applyNumberFormat="1" applyFont="1" applyFill="1" applyBorder="1" applyAlignment="1" applyProtection="1">
      <alignment vertical="center" shrinkToFit="1"/>
    </xf>
    <xf numFmtId="179" fontId="0" fillId="0" borderId="11" xfId="3" applyNumberFormat="1" applyFont="1" applyFill="1" applyBorder="1" applyAlignment="1" applyProtection="1">
      <alignment vertical="center" shrinkToFit="1"/>
    </xf>
    <xf numFmtId="179" fontId="0" fillId="0" borderId="24" xfId="3" applyNumberFormat="1" applyFont="1" applyFill="1" applyBorder="1" applyAlignment="1" applyProtection="1">
      <alignment vertical="center" shrinkToFit="1"/>
    </xf>
    <xf numFmtId="179" fontId="0" fillId="0" borderId="0" xfId="0" applyNumberFormat="1" applyFill="1" applyProtection="1">
      <alignment vertical="center"/>
      <protection locked="0"/>
    </xf>
    <xf numFmtId="179" fontId="0" fillId="0" borderId="8" xfId="3" applyNumberFormat="1" applyFont="1" applyFill="1" applyBorder="1" applyAlignment="1" applyProtection="1">
      <alignment vertical="center" shrinkToFit="1"/>
    </xf>
    <xf numFmtId="179" fontId="0" fillId="0" borderId="9" xfId="3" applyNumberFormat="1" applyFont="1" applyFill="1" applyBorder="1" applyAlignment="1" applyProtection="1">
      <alignment vertical="center" shrinkToFit="1"/>
    </xf>
    <xf numFmtId="179" fontId="1" fillId="6" borderId="7" xfId="3" applyNumberFormat="1" applyFont="1" applyFill="1" applyBorder="1" applyAlignment="1" applyProtection="1">
      <alignment vertical="center" shrinkToFit="1"/>
      <protection locked="0"/>
    </xf>
    <xf numFmtId="179" fontId="1" fillId="6" borderId="19" xfId="3" applyNumberFormat="1" applyFont="1" applyFill="1" applyBorder="1" applyAlignment="1" applyProtection="1">
      <alignment vertical="center" shrinkToFit="1"/>
    </xf>
    <xf numFmtId="179" fontId="0" fillId="0" borderId="25" xfId="3" applyNumberFormat="1" applyFont="1" applyFill="1" applyBorder="1" applyAlignment="1" applyProtection="1">
      <alignment vertical="center" shrinkToFit="1"/>
    </xf>
    <xf numFmtId="179" fontId="0" fillId="0" borderId="26" xfId="3" applyNumberFormat="1" applyFont="1" applyFill="1" applyBorder="1" applyAlignment="1" applyProtection="1">
      <alignment vertical="center" shrinkToFit="1"/>
    </xf>
    <xf numFmtId="179" fontId="0" fillId="0" borderId="27" xfId="3" applyNumberFormat="1" applyFont="1" applyFill="1" applyBorder="1" applyAlignment="1" applyProtection="1">
      <alignment vertical="center" shrinkToFit="1"/>
    </xf>
    <xf numFmtId="179" fontId="0" fillId="0" borderId="28" xfId="3" applyNumberFormat="1" applyFont="1" applyFill="1" applyBorder="1" applyAlignment="1" applyProtection="1">
      <alignment vertical="center" shrinkToFit="1"/>
    </xf>
    <xf numFmtId="179" fontId="0" fillId="0" borderId="29" xfId="3" applyNumberFormat="1" applyFont="1" applyFill="1" applyBorder="1" applyAlignment="1" applyProtection="1">
      <alignment vertical="center" shrinkToFit="1"/>
    </xf>
    <xf numFmtId="179" fontId="0" fillId="0" borderId="27" xfId="0" applyNumberFormat="1" applyFill="1" applyBorder="1" applyAlignment="1" applyProtection="1">
      <alignment vertical="center" shrinkToFit="1"/>
    </xf>
    <xf numFmtId="179" fontId="0" fillId="0" borderId="28" xfId="0" applyNumberFormat="1" applyFill="1" applyBorder="1" applyAlignment="1" applyProtection="1">
      <alignment vertical="center" shrinkToFit="1"/>
    </xf>
    <xf numFmtId="179" fontId="0" fillId="0" borderId="23" xfId="0" applyNumberFormat="1" applyFill="1" applyBorder="1" applyAlignment="1" applyProtection="1">
      <alignment vertical="center" shrinkToFit="1"/>
    </xf>
    <xf numFmtId="179" fontId="0" fillId="0" borderId="19"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0" fontId="42" fillId="0" borderId="0" xfId="0" applyFont="1" applyFill="1" applyProtection="1">
      <alignment vertical="center"/>
      <protection locked="0"/>
    </xf>
    <xf numFmtId="179" fontId="0" fillId="0" borderId="22" xfId="3" applyNumberFormat="1" applyFont="1" applyFill="1" applyBorder="1" applyAlignment="1" applyProtection="1">
      <alignment vertical="center" shrinkToFit="1"/>
    </xf>
    <xf numFmtId="179" fontId="0" fillId="6" borderId="7" xfId="0" applyNumberFormat="1" applyFill="1" applyBorder="1" applyAlignment="1" applyProtection="1">
      <alignment horizontal="right" vertical="center"/>
      <protection locked="0"/>
    </xf>
    <xf numFmtId="179" fontId="0" fillId="3" borderId="7" xfId="0" applyNumberFormat="1" applyFill="1" applyBorder="1" applyAlignment="1" applyProtection="1">
      <alignment vertical="center"/>
      <protection locked="0"/>
    </xf>
    <xf numFmtId="179" fontId="0" fillId="0" borderId="30" xfId="0" applyNumberFormat="1" applyFill="1" applyBorder="1" applyAlignment="1" applyProtection="1">
      <alignment vertical="center"/>
    </xf>
    <xf numFmtId="179" fontId="0" fillId="3" borderId="11" xfId="0" applyNumberFormat="1" applyFill="1" applyBorder="1" applyAlignment="1" applyProtection="1">
      <alignment vertical="center"/>
      <protection locked="0"/>
    </xf>
    <xf numFmtId="179" fontId="0" fillId="6" borderId="7" xfId="0" applyNumberFormat="1" applyFill="1" applyBorder="1" applyAlignment="1" applyProtection="1">
      <alignment vertical="center"/>
      <protection locked="0"/>
    </xf>
    <xf numFmtId="179" fontId="9" fillId="3" borderId="7" xfId="0" applyNumberFormat="1" applyFont="1" applyFill="1" applyBorder="1" applyAlignment="1" applyProtection="1">
      <alignment vertical="center"/>
      <protection locked="0"/>
    </xf>
    <xf numFmtId="0" fontId="43" fillId="0" borderId="0" xfId="5" applyFont="1">
      <alignment vertical="center"/>
    </xf>
    <xf numFmtId="0" fontId="15" fillId="0" borderId="0" xfId="0" applyFont="1">
      <alignment vertical="center"/>
    </xf>
    <xf numFmtId="0" fontId="44" fillId="8" borderId="7" xfId="5" applyFont="1" applyFill="1" applyBorder="1" applyAlignment="1">
      <alignment horizontal="center" vertical="center"/>
    </xf>
    <xf numFmtId="0" fontId="36" fillId="3" borderId="7" xfId="0" applyFont="1" applyFill="1" applyBorder="1" applyAlignment="1" applyProtection="1">
      <alignment horizontal="distributed" vertical="center"/>
      <protection locked="0"/>
    </xf>
    <xf numFmtId="177" fontId="0" fillId="3" borderId="7" xfId="0" applyNumberFormat="1" applyFill="1" applyBorder="1" applyProtection="1">
      <alignment vertical="center"/>
      <protection locked="0"/>
    </xf>
    <xf numFmtId="177" fontId="0" fillId="3" borderId="11" xfId="0" applyNumberFormat="1" applyFill="1" applyBorder="1" applyProtection="1">
      <alignment vertical="center"/>
      <protection locked="0"/>
    </xf>
    <xf numFmtId="38" fontId="38" fillId="3" borderId="11" xfId="4" applyFont="1" applyFill="1" applyBorder="1" applyAlignment="1" applyProtection="1">
      <alignment vertical="center"/>
      <protection locked="0"/>
    </xf>
    <xf numFmtId="0" fontId="38" fillId="3" borderId="7" xfId="5" applyFont="1" applyFill="1" applyBorder="1" applyAlignment="1" applyProtection="1">
      <alignment vertical="center"/>
      <protection locked="0"/>
    </xf>
    <xf numFmtId="179" fontId="0" fillId="3" borderId="7" xfId="0" applyNumberFormat="1" applyFill="1" applyBorder="1" applyAlignment="1" applyProtection="1">
      <alignment horizontal="right" vertical="center"/>
      <protection locked="0"/>
    </xf>
    <xf numFmtId="0" fontId="38" fillId="0" borderId="5" xfId="5" applyFont="1" applyBorder="1" applyAlignment="1" applyProtection="1">
      <alignment horizontal="center" vertical="center"/>
    </xf>
    <xf numFmtId="0" fontId="38" fillId="0" borderId="4" xfId="5" applyFont="1" applyBorder="1" applyAlignment="1" applyProtection="1">
      <alignment horizontal="center" vertical="center"/>
    </xf>
    <xf numFmtId="0" fontId="38" fillId="0" borderId="6" xfId="5" applyFont="1" applyBorder="1" applyAlignment="1" applyProtection="1">
      <alignment horizontal="center" vertical="center"/>
    </xf>
    <xf numFmtId="0" fontId="0" fillId="0" borderId="0" xfId="0" applyFill="1" applyProtection="1">
      <alignment vertical="center"/>
    </xf>
    <xf numFmtId="179" fontId="0" fillId="0" borderId="31" xfId="3" applyNumberFormat="1" applyFont="1" applyFill="1" applyBorder="1" applyAlignment="1" applyProtection="1">
      <alignment vertical="center" shrinkToFit="1"/>
    </xf>
    <xf numFmtId="179" fontId="0" fillId="0" borderId="32" xfId="3" applyNumberFormat="1" applyFont="1" applyFill="1" applyBorder="1" applyAlignment="1" applyProtection="1">
      <alignment vertical="center" shrinkToFit="1"/>
    </xf>
    <xf numFmtId="179" fontId="1" fillId="0" borderId="11" xfId="3" applyNumberFormat="1" applyFont="1" applyFill="1" applyBorder="1" applyAlignment="1" applyProtection="1">
      <alignment vertical="center" shrinkToFit="1"/>
    </xf>
    <xf numFmtId="179" fontId="1" fillId="0" borderId="7" xfId="3" applyNumberFormat="1" applyFont="1" applyFill="1" applyBorder="1" applyAlignment="1" applyProtection="1">
      <alignment vertical="center" shrinkToFit="1"/>
    </xf>
    <xf numFmtId="179" fontId="0" fillId="0" borderId="11" xfId="0" applyNumberFormat="1" applyFill="1" applyBorder="1" applyAlignment="1" applyProtection="1">
      <alignment vertical="center"/>
    </xf>
    <xf numFmtId="179" fontId="0" fillId="0" borderId="7" xfId="0" applyNumberFormat="1" applyFill="1" applyBorder="1" applyAlignment="1" applyProtection="1">
      <alignment vertical="center"/>
    </xf>
    <xf numFmtId="179" fontId="0" fillId="0" borderId="31" xfId="0" applyNumberFormat="1" applyFill="1" applyBorder="1" applyAlignment="1" applyProtection="1">
      <alignment vertical="center"/>
    </xf>
    <xf numFmtId="0" fontId="36" fillId="0" borderId="7" xfId="0" applyFont="1" applyFill="1" applyBorder="1" applyAlignment="1" applyProtection="1">
      <alignment horizontal="distributed" vertical="center"/>
    </xf>
    <xf numFmtId="0" fontId="0" fillId="0" borderId="0" xfId="0" applyProtection="1">
      <alignment vertical="center"/>
    </xf>
    <xf numFmtId="0" fontId="0" fillId="0" borderId="0" xfId="0" applyBorder="1" applyProtection="1">
      <alignment vertical="center"/>
    </xf>
    <xf numFmtId="0" fontId="0" fillId="0" borderId="0" xfId="0" applyAlignment="1" applyProtection="1">
      <alignment vertical="center" shrinkToFit="1"/>
    </xf>
    <xf numFmtId="0" fontId="0" fillId="0" borderId="7" xfId="0" applyBorder="1" applyProtection="1">
      <alignment vertical="center"/>
    </xf>
    <xf numFmtId="0" fontId="0" fillId="0" borderId="7" xfId="0" applyFill="1" applyBorder="1" applyProtection="1">
      <alignment vertical="center"/>
    </xf>
    <xf numFmtId="0" fontId="0" fillId="0" borderId="5" xfId="0" applyBorder="1" applyProtection="1">
      <alignment vertical="center"/>
    </xf>
    <xf numFmtId="0" fontId="0" fillId="0" borderId="33" xfId="0" applyBorder="1" applyProtection="1">
      <alignment vertical="center"/>
    </xf>
    <xf numFmtId="0" fontId="0" fillId="0" borderId="34" xfId="0" applyBorder="1" applyProtection="1">
      <alignment vertical="center"/>
    </xf>
    <xf numFmtId="0" fontId="44" fillId="0" borderId="0" xfId="5" applyFont="1">
      <alignment vertical="center"/>
    </xf>
    <xf numFmtId="0" fontId="7" fillId="0" borderId="35" xfId="0" applyFont="1" applyBorder="1" applyAlignment="1">
      <alignment horizontal="left" vertical="center"/>
    </xf>
    <xf numFmtId="0" fontId="0" fillId="0" borderId="36" xfId="0" applyBorder="1">
      <alignment vertical="center"/>
    </xf>
    <xf numFmtId="0" fontId="0" fillId="0" borderId="37" xfId="0" applyBorder="1">
      <alignment vertical="center"/>
    </xf>
    <xf numFmtId="0" fontId="37" fillId="0" borderId="38" xfId="0" applyFont="1" applyBorder="1">
      <alignment vertical="center"/>
    </xf>
    <xf numFmtId="0" fontId="42" fillId="0" borderId="38" xfId="0" applyFont="1" applyBorder="1">
      <alignment vertical="center"/>
    </xf>
    <xf numFmtId="0" fontId="0" fillId="0" borderId="38" xfId="0" applyBorder="1">
      <alignment vertical="center"/>
    </xf>
    <xf numFmtId="0" fontId="0" fillId="0" borderId="39" xfId="0" applyBorder="1">
      <alignment vertical="center"/>
    </xf>
    <xf numFmtId="0" fontId="36" fillId="0" borderId="0" xfId="0" applyFont="1" applyProtection="1">
      <alignment vertical="center"/>
    </xf>
    <xf numFmtId="0" fontId="5" fillId="0" borderId="0" xfId="0" applyFont="1" applyProtection="1">
      <alignment vertical="center"/>
    </xf>
    <xf numFmtId="0" fontId="36" fillId="0" borderId="0" xfId="0" applyFont="1" applyAlignment="1" applyProtection="1">
      <alignment vertical="center"/>
    </xf>
    <xf numFmtId="0" fontId="36" fillId="0" borderId="0" xfId="0" applyFont="1" applyAlignment="1" applyProtection="1">
      <alignment horizontal="right" vertical="center"/>
    </xf>
    <xf numFmtId="0" fontId="36" fillId="0" borderId="0" xfId="0" applyFont="1" applyBorder="1" applyProtection="1">
      <alignment vertical="center"/>
    </xf>
    <xf numFmtId="0" fontId="36" fillId="0" borderId="5" xfId="0" applyFont="1" applyBorder="1" applyAlignment="1" applyProtection="1">
      <alignment vertical="center"/>
    </xf>
    <xf numFmtId="0" fontId="36" fillId="0" borderId="33" xfId="0" applyFont="1" applyBorder="1" applyAlignment="1" applyProtection="1">
      <alignment vertical="center"/>
    </xf>
    <xf numFmtId="0" fontId="45" fillId="3" borderId="0" xfId="0" applyFont="1" applyFill="1" applyProtection="1">
      <alignment vertical="center"/>
    </xf>
    <xf numFmtId="0" fontId="36" fillId="3" borderId="0" xfId="0" applyFont="1" applyFill="1" applyProtection="1">
      <alignment vertical="center"/>
    </xf>
    <xf numFmtId="0" fontId="36" fillId="0" borderId="0" xfId="0" applyFont="1" applyBorder="1" applyAlignment="1" applyProtection="1">
      <alignment horizontal="center" vertical="center"/>
    </xf>
    <xf numFmtId="0" fontId="45" fillId="0" borderId="0" xfId="0" applyFont="1" applyBorder="1" applyAlignment="1" applyProtection="1">
      <alignment horizontal="left" vertical="center"/>
    </xf>
    <xf numFmtId="0" fontId="45" fillId="0" borderId="0" xfId="0" applyFont="1" applyBorder="1" applyAlignment="1" applyProtection="1">
      <alignment vertical="center"/>
    </xf>
    <xf numFmtId="0" fontId="45" fillId="0" borderId="0" xfId="0" applyFont="1" applyBorder="1" applyAlignment="1" applyProtection="1">
      <alignment horizontal="right" vertical="center"/>
    </xf>
    <xf numFmtId="0" fontId="46" fillId="0" borderId="0" xfId="0" applyFont="1" applyBorder="1" applyAlignment="1" applyProtection="1">
      <alignment horizontal="center" vertical="center"/>
    </xf>
    <xf numFmtId="0" fontId="24" fillId="0" borderId="0" xfId="0" applyFont="1" applyProtection="1">
      <alignment vertical="center"/>
    </xf>
    <xf numFmtId="179" fontId="24" fillId="0" borderId="35" xfId="3" applyNumberFormat="1" applyFont="1" applyBorder="1" applyAlignment="1" applyProtection="1">
      <alignment vertical="center"/>
    </xf>
    <xf numFmtId="179" fontId="24" fillId="0" borderId="36" xfId="3" applyNumberFormat="1" applyFont="1" applyBorder="1" applyAlignment="1" applyProtection="1">
      <alignment vertical="center"/>
    </xf>
    <xf numFmtId="179" fontId="24" fillId="0" borderId="37" xfId="3" applyNumberFormat="1" applyFont="1" applyBorder="1" applyAlignment="1" applyProtection="1">
      <alignment vertical="center"/>
    </xf>
    <xf numFmtId="0" fontId="36" fillId="0" borderId="36" xfId="0" applyFont="1" applyBorder="1" applyAlignment="1" applyProtection="1">
      <alignment vertical="center"/>
    </xf>
    <xf numFmtId="0" fontId="36" fillId="0" borderId="37" xfId="0" applyFont="1" applyBorder="1" applyAlignment="1" applyProtection="1">
      <alignment vertical="center"/>
    </xf>
    <xf numFmtId="0" fontId="36" fillId="0" borderId="35" xfId="0" applyFont="1" applyBorder="1" applyProtection="1">
      <alignment vertical="center"/>
    </xf>
    <xf numFmtId="0" fontId="36" fillId="0" borderId="40" xfId="0" applyFont="1" applyBorder="1" applyProtection="1">
      <alignment vertical="center"/>
    </xf>
    <xf numFmtId="0" fontId="36" fillId="0" borderId="0" xfId="0" applyFont="1" applyBorder="1" applyAlignment="1" applyProtection="1">
      <alignment horizontal="left" vertical="center"/>
    </xf>
    <xf numFmtId="0" fontId="36" fillId="0" borderId="0" xfId="0" applyFont="1" applyBorder="1" applyAlignment="1" applyProtection="1">
      <alignment vertical="center"/>
    </xf>
    <xf numFmtId="0" fontId="36" fillId="3" borderId="0" xfId="0" applyFont="1" applyFill="1" applyAlignment="1" applyProtection="1">
      <alignment vertical="center"/>
      <protection locked="0"/>
    </xf>
    <xf numFmtId="0" fontId="45" fillId="3" borderId="41" xfId="0" applyFont="1" applyFill="1" applyBorder="1" applyAlignment="1" applyProtection="1">
      <alignment horizontal="left" vertical="center"/>
      <protection locked="0"/>
    </xf>
    <xf numFmtId="0" fontId="45" fillId="3" borderId="42" xfId="0" applyFont="1" applyFill="1" applyBorder="1" applyAlignment="1" applyProtection="1">
      <alignment horizontal="left" vertical="center"/>
      <protection locked="0"/>
    </xf>
    <xf numFmtId="38" fontId="47" fillId="0" borderId="14" xfId="0" applyNumberFormat="1" applyFont="1" applyBorder="1">
      <alignment vertical="center"/>
    </xf>
    <xf numFmtId="179" fontId="24" fillId="3" borderId="7" xfId="0" applyNumberFormat="1" applyFont="1" applyFill="1" applyBorder="1" applyAlignment="1" applyProtection="1">
      <alignment vertical="center"/>
      <protection locked="0"/>
    </xf>
    <xf numFmtId="179" fontId="1" fillId="3" borderId="27" xfId="3" applyNumberFormat="1" applyFont="1" applyFill="1" applyBorder="1" applyAlignment="1" applyProtection="1">
      <alignment vertical="center" shrinkToFit="1"/>
      <protection locked="0"/>
    </xf>
    <xf numFmtId="0" fontId="44" fillId="0" borderId="7" xfId="5" applyFont="1" applyBorder="1" applyAlignment="1">
      <alignment horizontal="center" vertical="center"/>
    </xf>
    <xf numFmtId="0" fontId="24" fillId="4" borderId="5" xfId="0" applyFont="1" applyFill="1" applyBorder="1" applyAlignment="1" applyProtection="1">
      <alignment vertical="center" textRotation="255"/>
    </xf>
    <xf numFmtId="0" fontId="16" fillId="3" borderId="1" xfId="5" applyFont="1" applyFill="1" applyBorder="1" applyAlignment="1">
      <alignment horizontal="center" vertical="center"/>
    </xf>
    <xf numFmtId="0" fontId="16" fillId="3" borderId="11" xfId="5" applyFont="1" applyFill="1" applyBorder="1" applyAlignment="1">
      <alignment horizontal="center" vertical="center"/>
    </xf>
    <xf numFmtId="0" fontId="16" fillId="3" borderId="23" xfId="5" applyFont="1" applyFill="1" applyBorder="1" applyAlignment="1">
      <alignment horizontal="center" vertical="center"/>
    </xf>
    <xf numFmtId="0" fontId="44" fillId="8" borderId="19" xfId="5" applyFont="1" applyFill="1" applyBorder="1" applyAlignment="1">
      <alignment vertical="center" wrapText="1"/>
    </xf>
    <xf numFmtId="0" fontId="44" fillId="0" borderId="19" xfId="5" applyFont="1" applyBorder="1">
      <alignment vertical="center"/>
    </xf>
    <xf numFmtId="0" fontId="44" fillId="0" borderId="19" xfId="5" applyFont="1" applyBorder="1" applyAlignment="1">
      <alignment vertical="center" wrapText="1"/>
    </xf>
    <xf numFmtId="0" fontId="44" fillId="0" borderId="2" xfId="5" applyFont="1" applyBorder="1" applyAlignment="1">
      <alignment horizontal="center" vertical="center"/>
    </xf>
    <xf numFmtId="0" fontId="44" fillId="0" borderId="19" xfId="5" applyFont="1" applyBorder="1" applyAlignment="1">
      <alignment vertical="center" wrapText="1"/>
    </xf>
    <xf numFmtId="0" fontId="44" fillId="0" borderId="2" xfId="5" applyFont="1" applyBorder="1" applyAlignment="1">
      <alignment horizontal="center" vertical="center" wrapText="1"/>
    </xf>
    <xf numFmtId="0" fontId="44" fillId="0" borderId="3" xfId="5" applyFont="1" applyBorder="1" applyAlignment="1">
      <alignment horizontal="center" vertical="center" wrapText="1"/>
    </xf>
    <xf numFmtId="0" fontId="44" fillId="0" borderId="12" xfId="5" applyFont="1" applyBorder="1" applyAlignment="1">
      <alignment horizontal="center" vertical="center"/>
    </xf>
    <xf numFmtId="0" fontId="44" fillId="0" borderId="20" xfId="5" applyFont="1" applyBorder="1" applyAlignment="1">
      <alignment vertical="center" wrapText="1"/>
    </xf>
    <xf numFmtId="178" fontId="0" fillId="3" borderId="7" xfId="0" applyNumberFormat="1" applyFill="1" applyBorder="1" applyProtection="1">
      <alignment vertical="center"/>
      <protection locked="0"/>
    </xf>
    <xf numFmtId="0" fontId="32" fillId="0" borderId="0" xfId="0" applyFont="1" applyProtection="1">
      <alignment vertical="center"/>
    </xf>
    <xf numFmtId="0" fontId="15" fillId="0" borderId="0" xfId="5" applyFont="1" applyAlignment="1">
      <alignment horizontal="right" vertical="center"/>
    </xf>
    <xf numFmtId="0" fontId="28" fillId="0" borderId="0" xfId="5" applyFont="1" applyBorder="1" applyAlignment="1">
      <alignment horizontal="left" vertical="center"/>
    </xf>
    <xf numFmtId="0" fontId="44" fillId="8" borderId="2" xfId="5" applyFont="1" applyFill="1" applyBorder="1" applyAlignment="1">
      <alignment horizontal="center" vertical="center"/>
    </xf>
    <xf numFmtId="0" fontId="44" fillId="0" borderId="2" xfId="5" applyFont="1" applyBorder="1" applyAlignment="1">
      <alignment horizontal="center" vertical="center"/>
    </xf>
    <xf numFmtId="0" fontId="1" fillId="2" borderId="5" xfId="0" applyFont="1" applyFill="1" applyBorder="1" applyAlignment="1" applyProtection="1">
      <alignment vertical="center"/>
      <protection locked="0"/>
    </xf>
    <xf numFmtId="0" fontId="0" fillId="2" borderId="33" xfId="0" applyFill="1" applyBorder="1" applyAlignment="1" applyProtection="1">
      <alignment vertical="center"/>
      <protection locked="0"/>
    </xf>
    <xf numFmtId="0" fontId="0" fillId="2" borderId="34" xfId="0" applyFill="1" applyBorder="1" applyAlignment="1" applyProtection="1">
      <alignment vertical="center"/>
      <protection locked="0"/>
    </xf>
    <xf numFmtId="0" fontId="32" fillId="0" borderId="0" xfId="0" applyFont="1" applyAlignment="1" applyProtection="1">
      <alignment vertical="center" shrinkToFit="1"/>
    </xf>
    <xf numFmtId="0" fontId="0" fillId="0" borderId="0" xfId="0" applyAlignment="1" applyProtection="1">
      <alignment vertical="center" shrinkToFit="1"/>
    </xf>
    <xf numFmtId="0" fontId="0" fillId="0" borderId="43" xfId="0" applyBorder="1" applyAlignment="1" applyProtection="1">
      <alignment vertical="center" shrinkToFit="1"/>
    </xf>
    <xf numFmtId="0" fontId="32" fillId="0" borderId="0" xfId="0" applyFont="1" applyAlignment="1" applyProtection="1">
      <alignment vertical="center" wrapText="1"/>
    </xf>
    <xf numFmtId="0" fontId="0" fillId="0" borderId="0" xfId="0" applyAlignment="1" applyProtection="1">
      <alignment vertical="center" wrapText="1"/>
    </xf>
    <xf numFmtId="0" fontId="20" fillId="0" borderId="0" xfId="0" applyFont="1" applyAlignment="1" applyProtection="1">
      <alignment horizontal="center" vertical="center"/>
    </xf>
    <xf numFmtId="0" fontId="0" fillId="0" borderId="44" xfId="0" applyFill="1" applyBorder="1" applyAlignment="1" applyProtection="1">
      <alignment vertical="center" shrinkToFit="1"/>
    </xf>
    <xf numFmtId="0" fontId="0" fillId="0" borderId="25" xfId="0" applyFill="1" applyBorder="1" applyAlignment="1" applyProtection="1">
      <alignment vertical="center" shrinkToFit="1"/>
    </xf>
    <xf numFmtId="0" fontId="0" fillId="0" borderId="17"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30" xfId="0" applyFill="1" applyBorder="1" applyAlignment="1" applyProtection="1">
      <alignment vertical="center" shrinkToFit="1"/>
    </xf>
    <xf numFmtId="0" fontId="3" fillId="0" borderId="0" xfId="0" applyFont="1" applyFill="1" applyAlignment="1" applyProtection="1">
      <alignment horizontal="center" vertical="center"/>
    </xf>
    <xf numFmtId="0" fontId="0" fillId="0" borderId="1" xfId="0" applyFill="1" applyBorder="1" applyAlignment="1" applyProtection="1">
      <alignment horizontal="center" vertical="center" textRotation="255"/>
    </xf>
    <xf numFmtId="0" fontId="0" fillId="0" borderId="13" xfId="0" applyFill="1" applyBorder="1" applyAlignment="1" applyProtection="1">
      <alignment horizontal="center" vertical="center" textRotation="255"/>
    </xf>
    <xf numFmtId="0" fontId="0" fillId="0" borderId="2" xfId="0" applyFill="1" applyBorder="1" applyAlignment="1" applyProtection="1">
      <alignment horizontal="center" vertical="center" textRotation="255"/>
    </xf>
    <xf numFmtId="0" fontId="0" fillId="0" borderId="45" xfId="0" applyFill="1" applyBorder="1" applyAlignment="1" applyProtection="1">
      <alignment horizontal="center" vertical="center" textRotation="255"/>
    </xf>
    <xf numFmtId="0" fontId="0" fillId="0" borderId="17" xfId="0" applyFill="1" applyBorder="1" applyAlignment="1" applyProtection="1">
      <alignment vertical="center" shrinkToFit="1"/>
    </xf>
    <xf numFmtId="0" fontId="0" fillId="0" borderId="8" xfId="0" applyFill="1" applyBorder="1" applyAlignment="1" applyProtection="1">
      <alignment vertical="center" shrinkToFit="1"/>
    </xf>
    <xf numFmtId="0" fontId="0" fillId="0" borderId="30" xfId="0" applyFill="1" applyBorder="1" applyAlignment="1" applyProtection="1">
      <alignment horizontal="center" vertical="center" shrinkToFit="1"/>
    </xf>
    <xf numFmtId="0" fontId="0" fillId="0" borderId="3" xfId="0" applyFill="1" applyBorder="1" applyAlignment="1" applyProtection="1">
      <alignment horizontal="center" vertical="center" textRotation="255"/>
    </xf>
    <xf numFmtId="0" fontId="0" fillId="0" borderId="17" xfId="0" applyFill="1" applyBorder="1" applyAlignment="1" applyProtection="1">
      <alignment horizontal="distributed" vertical="center" shrinkToFit="1"/>
    </xf>
    <xf numFmtId="0" fontId="0" fillId="0" borderId="8" xfId="0" applyFill="1" applyBorder="1" applyAlignment="1" applyProtection="1">
      <alignment horizontal="distributed" vertical="center" shrinkToFit="1"/>
    </xf>
    <xf numFmtId="179" fontId="24" fillId="0" borderId="35" xfId="3" applyNumberFormat="1" applyFont="1" applyBorder="1" applyAlignment="1" applyProtection="1">
      <alignment horizontal="right" vertical="center"/>
    </xf>
    <xf numFmtId="179" fontId="24" fillId="0" borderId="36" xfId="3" applyNumberFormat="1" applyFont="1" applyBorder="1" applyAlignment="1" applyProtection="1">
      <alignment horizontal="right" vertical="center"/>
    </xf>
    <xf numFmtId="179" fontId="24" fillId="0" borderId="37" xfId="3" applyNumberFormat="1" applyFont="1" applyBorder="1" applyAlignment="1" applyProtection="1">
      <alignment horizontal="right" vertical="center"/>
    </xf>
    <xf numFmtId="179" fontId="24" fillId="0" borderId="40" xfId="3" applyNumberFormat="1" applyFont="1" applyBorder="1" applyAlignment="1" applyProtection="1">
      <alignment horizontal="right" vertical="center"/>
    </xf>
    <xf numFmtId="179" fontId="24" fillId="0" borderId="0" xfId="3" applyNumberFormat="1" applyFont="1" applyBorder="1" applyAlignment="1" applyProtection="1">
      <alignment horizontal="right" vertical="center"/>
    </xf>
    <xf numFmtId="179" fontId="24" fillId="0" borderId="43" xfId="3" applyNumberFormat="1" applyFont="1" applyBorder="1" applyAlignment="1" applyProtection="1">
      <alignment horizontal="right" vertical="center"/>
    </xf>
    <xf numFmtId="179" fontId="24" fillId="0" borderId="14" xfId="3" applyNumberFormat="1" applyFont="1" applyBorder="1" applyAlignment="1" applyProtection="1">
      <alignment horizontal="right" vertical="center"/>
    </xf>
    <xf numFmtId="179" fontId="24" fillId="0" borderId="38" xfId="3" applyNumberFormat="1" applyFont="1" applyBorder="1" applyAlignment="1" applyProtection="1">
      <alignment horizontal="right" vertical="center"/>
    </xf>
    <xf numFmtId="179" fontId="24" fillId="0" borderId="39" xfId="3" applyNumberFormat="1" applyFont="1" applyBorder="1" applyAlignment="1" applyProtection="1">
      <alignment horizontal="right" vertical="center"/>
    </xf>
    <xf numFmtId="182" fontId="48" fillId="3" borderId="0" xfId="5" applyNumberFormat="1" applyFont="1" applyFill="1" applyBorder="1" applyAlignment="1" applyProtection="1">
      <alignment vertical="center"/>
      <protection locked="0"/>
    </xf>
    <xf numFmtId="182" fontId="48" fillId="3" borderId="43" xfId="5" applyNumberFormat="1" applyFont="1" applyFill="1" applyBorder="1" applyAlignment="1" applyProtection="1">
      <alignment vertical="center"/>
      <protection locked="0"/>
    </xf>
    <xf numFmtId="0" fontId="8" fillId="0" borderId="40" xfId="5" applyFont="1" applyFill="1" applyBorder="1" applyAlignment="1" applyProtection="1">
      <alignment vertical="top"/>
    </xf>
    <xf numFmtId="0" fontId="8" fillId="0" borderId="0" xfId="5" applyFont="1" applyFill="1" applyBorder="1" applyAlignment="1" applyProtection="1">
      <alignment vertical="top"/>
    </xf>
    <xf numFmtId="182" fontId="48" fillId="3" borderId="0" xfId="5" applyNumberFormat="1" applyFont="1" applyFill="1" applyBorder="1" applyAlignment="1" applyProtection="1">
      <alignment vertical="top"/>
      <protection locked="0"/>
    </xf>
    <xf numFmtId="182" fontId="48" fillId="3" borderId="43" xfId="5" applyNumberFormat="1" applyFont="1" applyFill="1" applyBorder="1" applyAlignment="1" applyProtection="1">
      <alignment vertical="top"/>
      <protection locked="0"/>
    </xf>
    <xf numFmtId="179" fontId="24" fillId="0" borderId="14" xfId="3" applyNumberFormat="1" applyFont="1" applyBorder="1" applyAlignment="1" applyProtection="1">
      <alignment vertical="center"/>
    </xf>
    <xf numFmtId="179" fontId="24" fillId="0" borderId="38" xfId="3" applyNumberFormat="1" applyFont="1" applyBorder="1" applyAlignment="1" applyProtection="1">
      <alignment vertical="center"/>
    </xf>
    <xf numFmtId="179" fontId="24" fillId="0" borderId="39" xfId="3" applyNumberFormat="1" applyFont="1" applyBorder="1" applyAlignment="1" applyProtection="1">
      <alignment vertical="center"/>
    </xf>
    <xf numFmtId="179" fontId="24" fillId="0" borderId="35" xfId="3" applyNumberFormat="1" applyFont="1" applyBorder="1" applyAlignment="1" applyProtection="1">
      <alignment vertical="center"/>
    </xf>
    <xf numFmtId="179" fontId="24" fillId="0" borderId="36" xfId="3" applyNumberFormat="1" applyFont="1" applyBorder="1" applyAlignment="1" applyProtection="1">
      <alignment vertical="center"/>
    </xf>
    <xf numFmtId="179" fontId="24" fillId="0" borderId="37" xfId="3" applyNumberFormat="1" applyFont="1" applyBorder="1" applyAlignment="1" applyProtection="1">
      <alignment vertical="center"/>
    </xf>
    <xf numFmtId="179" fontId="24" fillId="0" borderId="40" xfId="3" applyNumberFormat="1" applyFont="1" applyBorder="1" applyAlignment="1" applyProtection="1">
      <alignment vertical="center"/>
    </xf>
    <xf numFmtId="179" fontId="24" fillId="0" borderId="0" xfId="3" applyNumberFormat="1" applyFont="1" applyBorder="1" applyAlignment="1" applyProtection="1">
      <alignment vertical="center"/>
    </xf>
    <xf numFmtId="179" fontId="24" fillId="0" borderId="43" xfId="3" applyNumberFormat="1" applyFont="1" applyBorder="1" applyAlignment="1" applyProtection="1">
      <alignment vertical="center"/>
    </xf>
    <xf numFmtId="179" fontId="48" fillId="3" borderId="60" xfId="5" applyNumberFormat="1" applyFont="1" applyFill="1" applyBorder="1" applyAlignment="1" applyProtection="1">
      <alignment vertical="center"/>
      <protection locked="0"/>
    </xf>
    <xf numFmtId="179" fontId="48" fillId="3" borderId="61" xfId="5" applyNumberFormat="1" applyFont="1" applyFill="1" applyBorder="1" applyAlignment="1" applyProtection="1">
      <alignment vertical="center"/>
      <protection locked="0"/>
    </xf>
    <xf numFmtId="3" fontId="8" fillId="0" borderId="40" xfId="5" applyNumberFormat="1" applyFont="1" applyFill="1" applyBorder="1" applyAlignment="1" applyProtection="1">
      <alignment vertical="center"/>
    </xf>
    <xf numFmtId="0" fontId="25" fillId="0" borderId="0" xfId="5" applyFont="1" applyFill="1" applyBorder="1" applyAlignment="1" applyProtection="1">
      <alignment vertical="center"/>
    </xf>
    <xf numFmtId="0" fontId="50" fillId="0" borderId="0" xfId="0" applyFont="1" applyAlignment="1" applyProtection="1">
      <alignment horizontal="center" vertical="center"/>
    </xf>
    <xf numFmtId="0" fontId="36" fillId="0" borderId="48" xfId="0" applyFont="1" applyBorder="1" applyAlignment="1" applyProtection="1">
      <alignment horizontal="distributed" vertical="center"/>
    </xf>
    <xf numFmtId="0" fontId="36" fillId="0" borderId="49" xfId="0" applyFont="1" applyBorder="1" applyAlignment="1" applyProtection="1">
      <alignment horizontal="distributed" vertical="center"/>
    </xf>
    <xf numFmtId="0" fontId="36" fillId="0" borderId="85" xfId="0" applyFont="1" applyBorder="1" applyAlignment="1" applyProtection="1">
      <alignment horizontal="distributed" vertical="center"/>
    </xf>
    <xf numFmtId="0" fontId="46" fillId="3" borderId="74" xfId="0" applyFont="1" applyFill="1" applyBorder="1" applyAlignment="1" applyProtection="1">
      <alignment horizontal="center" vertical="center" wrapText="1"/>
    </xf>
    <xf numFmtId="0" fontId="46" fillId="3" borderId="49" xfId="0" applyFont="1" applyFill="1" applyBorder="1" applyAlignment="1" applyProtection="1">
      <alignment horizontal="center" vertical="center" wrapText="1"/>
    </xf>
    <xf numFmtId="0" fontId="46" fillId="3" borderId="50" xfId="0" applyFont="1" applyFill="1" applyBorder="1" applyAlignment="1" applyProtection="1">
      <alignment horizontal="center" vertical="center" wrapText="1"/>
    </xf>
    <xf numFmtId="0" fontId="36" fillId="0" borderId="77" xfId="0" applyFont="1" applyBorder="1" applyAlignment="1" applyProtection="1">
      <alignment horizontal="distributed" vertical="center"/>
    </xf>
    <xf numFmtId="0" fontId="36" fillId="0" borderId="78" xfId="0" applyFont="1" applyBorder="1" applyAlignment="1" applyProtection="1">
      <alignment horizontal="distributed" vertical="center"/>
    </xf>
    <xf numFmtId="0" fontId="36" fillId="3" borderId="78" xfId="0" applyFont="1" applyFill="1" applyBorder="1" applyAlignment="1" applyProtection="1">
      <alignment horizontal="center" vertical="center"/>
    </xf>
    <xf numFmtId="0" fontId="49" fillId="0" borderId="78" xfId="0" applyFont="1" applyBorder="1" applyAlignment="1" applyProtection="1">
      <alignment horizontal="center" vertical="center" wrapText="1"/>
    </xf>
    <xf numFmtId="0" fontId="49" fillId="0" borderId="78" xfId="0" applyFont="1" applyBorder="1" applyAlignment="1" applyProtection="1">
      <alignment horizontal="center" vertical="center"/>
    </xf>
    <xf numFmtId="0" fontId="36" fillId="3" borderId="41" xfId="0" applyFont="1" applyFill="1" applyBorder="1" applyAlignment="1" applyProtection="1">
      <alignment vertical="center"/>
      <protection locked="0"/>
    </xf>
    <xf numFmtId="0" fontId="36" fillId="3" borderId="52" xfId="0" applyFont="1" applyFill="1" applyBorder="1" applyAlignment="1" applyProtection="1">
      <alignment vertical="center"/>
      <protection locked="0"/>
    </xf>
    <xf numFmtId="0" fontId="36" fillId="3" borderId="53" xfId="0" applyFont="1" applyFill="1" applyBorder="1" applyAlignment="1" applyProtection="1">
      <alignment vertical="center"/>
      <protection locked="0"/>
    </xf>
    <xf numFmtId="0" fontId="36" fillId="3" borderId="0" xfId="0" applyFont="1" applyFill="1" applyAlignment="1" applyProtection="1">
      <alignment horizontal="right" vertical="center" shrinkToFit="1"/>
      <protection locked="0"/>
    </xf>
    <xf numFmtId="0" fontId="0" fillId="3" borderId="0" xfId="0" applyFill="1" applyAlignment="1" applyProtection="1">
      <alignment horizontal="right" vertical="center" shrinkToFit="1"/>
      <protection locked="0"/>
    </xf>
    <xf numFmtId="0" fontId="36" fillId="3" borderId="0" xfId="0" applyFont="1" applyFill="1" applyAlignment="1" applyProtection="1">
      <alignment vertical="center"/>
      <protection locked="0"/>
    </xf>
    <xf numFmtId="0" fontId="36" fillId="3" borderId="0" xfId="0" applyFont="1" applyFill="1" applyAlignment="1" applyProtection="1">
      <alignment vertical="center" shrinkToFit="1"/>
      <protection locked="0"/>
    </xf>
    <xf numFmtId="0" fontId="36" fillId="0" borderId="40" xfId="0" applyFont="1" applyBorder="1" applyAlignment="1" applyProtection="1">
      <alignment vertical="center" shrinkToFit="1"/>
    </xf>
    <xf numFmtId="0" fontId="0" fillId="0" borderId="0" xfId="0" applyBorder="1" applyAlignment="1" applyProtection="1">
      <alignment vertical="center" shrinkToFit="1"/>
    </xf>
    <xf numFmtId="0" fontId="46" fillId="0" borderId="81" xfId="0" applyFont="1" applyBorder="1" applyAlignment="1" applyProtection="1">
      <alignment horizontal="center" vertical="center"/>
    </xf>
    <xf numFmtId="0" fontId="46" fillId="0" borderId="82" xfId="0" applyFont="1" applyBorder="1" applyAlignment="1" applyProtection="1">
      <alignment horizontal="center" vertical="center"/>
    </xf>
    <xf numFmtId="0" fontId="46" fillId="0" borderId="83" xfId="0" applyFont="1" applyBorder="1" applyAlignment="1" applyProtection="1">
      <alignment horizontal="center" vertical="center"/>
    </xf>
    <xf numFmtId="0" fontId="34" fillId="3" borderId="77" xfId="0" applyFont="1" applyFill="1" applyBorder="1" applyAlignment="1" applyProtection="1">
      <alignment horizontal="distributed" vertical="center" wrapText="1"/>
    </xf>
    <xf numFmtId="0" fontId="34" fillId="3" borderId="78" xfId="0" applyFont="1" applyFill="1" applyBorder="1" applyAlignment="1" applyProtection="1">
      <alignment horizontal="distributed" vertical="center"/>
    </xf>
    <xf numFmtId="0" fontId="36" fillId="0" borderId="40" xfId="0" applyFont="1" applyBorder="1" applyAlignment="1" applyProtection="1">
      <alignment vertical="center" wrapText="1" shrinkToFit="1"/>
    </xf>
    <xf numFmtId="0" fontId="36" fillId="3" borderId="40" xfId="0" applyFont="1"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43" xfId="0" applyFill="1" applyBorder="1" applyAlignment="1" applyProtection="1">
      <alignment horizontal="left" vertical="top" wrapText="1"/>
      <protection locked="0"/>
    </xf>
    <xf numFmtId="0" fontId="46" fillId="0" borderId="54" xfId="0" applyFont="1" applyBorder="1" applyAlignment="1" applyProtection="1">
      <alignment horizontal="distributed" vertical="center" wrapText="1"/>
    </xf>
    <xf numFmtId="0" fontId="46" fillId="0" borderId="55" xfId="0" applyFont="1" applyBorder="1" applyAlignment="1" applyProtection="1">
      <alignment horizontal="distributed" vertical="center" wrapText="1"/>
    </xf>
    <xf numFmtId="0" fontId="46" fillId="0" borderId="75" xfId="0" applyFont="1" applyBorder="1" applyAlignment="1" applyProtection="1">
      <alignment horizontal="distributed" vertical="center" wrapText="1"/>
    </xf>
    <xf numFmtId="58" fontId="36" fillId="3" borderId="76" xfId="0" applyNumberFormat="1" applyFont="1" applyFill="1" applyBorder="1" applyAlignment="1" applyProtection="1">
      <alignment horizontal="left" vertical="center"/>
      <protection locked="0"/>
    </xf>
    <xf numFmtId="0" fontId="36" fillId="3" borderId="76" xfId="0" applyFont="1" applyFill="1" applyBorder="1" applyAlignment="1" applyProtection="1">
      <alignment horizontal="left" vertical="center"/>
      <protection locked="0"/>
    </xf>
    <xf numFmtId="0" fontId="36" fillId="0" borderId="76" xfId="0" applyFont="1" applyBorder="1" applyAlignment="1" applyProtection="1">
      <alignment horizontal="center" vertical="center"/>
    </xf>
    <xf numFmtId="0" fontId="36" fillId="3" borderId="84" xfId="0" applyFont="1" applyFill="1" applyBorder="1" applyAlignment="1" applyProtection="1">
      <alignment horizontal="left" vertical="center"/>
      <protection locked="0"/>
    </xf>
    <xf numFmtId="0" fontId="36" fillId="3" borderId="33" xfId="0" applyFont="1" applyFill="1" applyBorder="1" applyAlignment="1" applyProtection="1">
      <alignment vertical="center"/>
      <protection locked="0"/>
    </xf>
    <xf numFmtId="0" fontId="36" fillId="3" borderId="34" xfId="0" applyFont="1" applyFill="1" applyBorder="1" applyAlignment="1" applyProtection="1">
      <alignment vertical="center"/>
      <protection locked="0"/>
    </xf>
    <xf numFmtId="0" fontId="36" fillId="3" borderId="77" xfId="0" applyFont="1" applyFill="1" applyBorder="1" applyAlignment="1" applyProtection="1">
      <alignment horizontal="center" vertical="center"/>
      <protection locked="0"/>
    </xf>
    <xf numFmtId="0" fontId="36" fillId="3" borderId="78" xfId="0" applyFont="1" applyFill="1" applyBorder="1" applyAlignment="1" applyProtection="1">
      <alignment horizontal="center" vertical="center"/>
      <protection locked="0"/>
    </xf>
    <xf numFmtId="0" fontId="36" fillId="3" borderId="78" xfId="0" applyFont="1" applyFill="1" applyBorder="1" applyAlignment="1" applyProtection="1">
      <alignment horizontal="left" vertical="center"/>
      <protection locked="0"/>
    </xf>
    <xf numFmtId="38" fontId="36" fillId="3" borderId="52" xfId="3" applyFont="1" applyFill="1" applyBorder="1" applyAlignment="1" applyProtection="1">
      <alignment horizontal="right" vertical="center"/>
      <protection locked="0"/>
    </xf>
    <xf numFmtId="0" fontId="45" fillId="3" borderId="52" xfId="0" applyFont="1" applyFill="1" applyBorder="1" applyAlignment="1" applyProtection="1">
      <alignment horizontal="right" vertical="center"/>
    </xf>
    <xf numFmtId="0" fontId="45" fillId="3" borderId="79" xfId="0" applyFont="1" applyFill="1" applyBorder="1" applyAlignment="1" applyProtection="1">
      <alignment horizontal="right" vertical="center"/>
    </xf>
    <xf numFmtId="0" fontId="46" fillId="3" borderId="41" xfId="0" applyFont="1" applyFill="1" applyBorder="1" applyAlignment="1" applyProtection="1">
      <alignment horizontal="center" vertical="center"/>
    </xf>
    <xf numFmtId="0" fontId="46" fillId="3" borderId="52" xfId="0" applyFont="1" applyFill="1" applyBorder="1" applyAlignment="1" applyProtection="1">
      <alignment horizontal="center" vertical="center"/>
    </xf>
    <xf numFmtId="0" fontId="46" fillId="3" borderId="53" xfId="0" applyFont="1" applyFill="1" applyBorder="1" applyAlignment="1" applyProtection="1">
      <alignment horizontal="center" vertical="center"/>
    </xf>
    <xf numFmtId="0" fontId="33" fillId="3" borderId="0" xfId="0" applyFont="1" applyFill="1" applyAlignment="1" applyProtection="1">
      <alignment horizontal="left" vertical="top" wrapText="1"/>
      <protection locked="0"/>
    </xf>
    <xf numFmtId="0" fontId="33" fillId="3" borderId="43" xfId="0" applyFont="1" applyFill="1" applyBorder="1" applyAlignment="1" applyProtection="1">
      <alignment horizontal="left" vertical="top" wrapText="1"/>
      <protection locked="0"/>
    </xf>
    <xf numFmtId="0" fontId="36" fillId="3" borderId="52" xfId="0" applyFont="1" applyFill="1" applyBorder="1" applyAlignment="1" applyProtection="1">
      <alignment horizontal="right" vertical="center"/>
      <protection locked="0"/>
    </xf>
    <xf numFmtId="0" fontId="36" fillId="3" borderId="14" xfId="0" applyFont="1" applyFill="1" applyBorder="1" applyAlignment="1" applyProtection="1">
      <alignment horizontal="left" vertical="top" wrapText="1"/>
      <protection locked="0"/>
    </xf>
    <xf numFmtId="0" fontId="0" fillId="3" borderId="38" xfId="0" applyFont="1" applyFill="1" applyBorder="1" applyAlignment="1" applyProtection="1">
      <alignment horizontal="left" vertical="top" wrapText="1"/>
      <protection locked="0"/>
    </xf>
    <xf numFmtId="0" fontId="0" fillId="3" borderId="39" xfId="0" applyFont="1" applyFill="1" applyBorder="1" applyAlignment="1" applyProtection="1">
      <alignment horizontal="left" vertical="top" wrapText="1"/>
      <protection locked="0"/>
    </xf>
    <xf numFmtId="0" fontId="36" fillId="3" borderId="80" xfId="0" applyFont="1" applyFill="1" applyBorder="1" applyAlignment="1" applyProtection="1">
      <alignment horizontal="center" vertical="center"/>
      <protection locked="0"/>
    </xf>
    <xf numFmtId="0" fontId="36" fillId="3" borderId="76" xfId="0" applyFont="1" applyFill="1" applyBorder="1" applyAlignment="1" applyProtection="1">
      <alignment horizontal="center" vertical="center"/>
      <protection locked="0"/>
    </xf>
    <xf numFmtId="0" fontId="36" fillId="3" borderId="55" xfId="0" applyFont="1" applyFill="1" applyBorder="1" applyAlignment="1" applyProtection="1">
      <alignment horizontal="right" vertical="center"/>
      <protection locked="0"/>
    </xf>
    <xf numFmtId="0" fontId="45" fillId="3" borderId="55" xfId="0" applyFont="1" applyFill="1" applyBorder="1" applyAlignment="1" applyProtection="1">
      <alignment horizontal="right" vertical="center"/>
    </xf>
    <xf numFmtId="0" fontId="45" fillId="3" borderId="75" xfId="0" applyFont="1" applyFill="1" applyBorder="1" applyAlignment="1" applyProtection="1">
      <alignment horizontal="right" vertical="center"/>
    </xf>
    <xf numFmtId="0" fontId="46" fillId="3" borderId="42" xfId="0" applyFont="1" applyFill="1" applyBorder="1" applyAlignment="1" applyProtection="1">
      <alignment horizontal="center" vertical="center"/>
    </xf>
    <xf numFmtId="0" fontId="46" fillId="3" borderId="55" xfId="0" applyFont="1" applyFill="1" applyBorder="1" applyAlignment="1" applyProtection="1">
      <alignment horizontal="center" vertical="center"/>
    </xf>
    <xf numFmtId="0" fontId="46" fillId="3" borderId="56" xfId="0" applyFont="1" applyFill="1" applyBorder="1" applyAlignment="1" applyProtection="1">
      <alignment horizontal="center" vertical="center"/>
    </xf>
    <xf numFmtId="0" fontId="36" fillId="3" borderId="51" xfId="0" applyFont="1" applyFill="1" applyBorder="1" applyAlignment="1" applyProtection="1">
      <alignment horizontal="center" vertical="center"/>
      <protection locked="0"/>
    </xf>
    <xf numFmtId="0" fontId="36" fillId="3" borderId="52" xfId="0" applyFont="1" applyFill="1" applyBorder="1" applyAlignment="1" applyProtection="1">
      <alignment horizontal="center" vertical="center"/>
      <protection locked="0"/>
    </xf>
    <xf numFmtId="0" fontId="36" fillId="3" borderId="79" xfId="0" applyFont="1" applyFill="1" applyBorder="1" applyAlignment="1" applyProtection="1">
      <alignment horizontal="center" vertical="center"/>
      <protection locked="0"/>
    </xf>
    <xf numFmtId="0" fontId="36" fillId="3" borderId="54"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6" fillId="3" borderId="75" xfId="0" applyFont="1" applyFill="1" applyBorder="1" applyAlignment="1" applyProtection="1">
      <alignment horizontal="center" vertical="center"/>
      <protection locked="0"/>
    </xf>
    <xf numFmtId="38" fontId="36" fillId="3" borderId="55" xfId="3" applyFont="1" applyFill="1" applyBorder="1" applyAlignment="1" applyProtection="1">
      <alignment horizontal="right" vertical="center"/>
      <protection locked="0"/>
    </xf>
    <xf numFmtId="0" fontId="24" fillId="0" borderId="46" xfId="0" applyFont="1" applyBorder="1" applyAlignment="1" applyProtection="1">
      <alignment horizontal="center" vertical="center" textRotation="255"/>
    </xf>
    <xf numFmtId="0" fontId="24" fillId="0" borderId="47" xfId="0" applyFont="1" applyBorder="1" applyAlignment="1" applyProtection="1">
      <alignment horizontal="center" vertical="center" textRotation="255"/>
    </xf>
    <xf numFmtId="0" fontId="24" fillId="0" borderId="22" xfId="0" applyFont="1" applyBorder="1" applyAlignment="1" applyProtection="1">
      <alignment horizontal="center" vertical="center" textRotation="255"/>
    </xf>
    <xf numFmtId="3" fontId="8" fillId="3" borderId="40" xfId="5" applyNumberFormat="1" applyFont="1" applyFill="1" applyBorder="1" applyAlignment="1" applyProtection="1">
      <alignment vertical="center"/>
      <protection locked="0"/>
    </xf>
    <xf numFmtId="0" fontId="25" fillId="3" borderId="0" xfId="5" applyFont="1" applyFill="1" applyBorder="1" applyAlignment="1" applyProtection="1">
      <alignment vertical="center"/>
      <protection locked="0"/>
    </xf>
    <xf numFmtId="179" fontId="48" fillId="3" borderId="0" xfId="5" applyNumberFormat="1" applyFont="1" applyFill="1" applyBorder="1" applyAlignment="1" applyProtection="1">
      <alignment vertical="center"/>
      <protection locked="0"/>
    </xf>
    <xf numFmtId="179" fontId="48" fillId="3" borderId="43" xfId="5" applyNumberFormat="1" applyFont="1" applyFill="1" applyBorder="1" applyAlignment="1" applyProtection="1">
      <alignment vertical="center"/>
      <protection locked="0"/>
    </xf>
    <xf numFmtId="0" fontId="23" fillId="0" borderId="35" xfId="5" applyFont="1" applyBorder="1" applyAlignment="1" applyProtection="1">
      <alignment vertical="top"/>
    </xf>
    <xf numFmtId="0" fontId="40" fillId="0" borderId="36" xfId="5" applyFont="1" applyBorder="1" applyAlignment="1" applyProtection="1">
      <alignment vertical="top"/>
    </xf>
    <xf numFmtId="0" fontId="40" fillId="0" borderId="37" xfId="5" applyFont="1" applyBorder="1" applyAlignment="1" applyProtection="1">
      <alignment vertical="top"/>
    </xf>
    <xf numFmtId="3" fontId="25" fillId="3" borderId="40" xfId="5" applyNumberFormat="1" applyFont="1" applyFill="1" applyBorder="1" applyAlignment="1" applyProtection="1">
      <alignment vertical="center"/>
      <protection locked="0"/>
    </xf>
    <xf numFmtId="0" fontId="48" fillId="0" borderId="36" xfId="5" applyFont="1" applyBorder="1" applyAlignment="1" applyProtection="1">
      <alignment vertical="top"/>
    </xf>
    <xf numFmtId="0" fontId="48" fillId="0" borderId="37" xfId="5" applyFont="1" applyBorder="1" applyAlignment="1" applyProtection="1">
      <alignment vertical="top"/>
    </xf>
    <xf numFmtId="0" fontId="24" fillId="0" borderId="5" xfId="0" applyFont="1" applyBorder="1" applyAlignment="1" applyProtection="1">
      <alignment horizontal="center" vertical="center"/>
    </xf>
    <xf numFmtId="0" fontId="24" fillId="0" borderId="33" xfId="0" applyFont="1" applyBorder="1" applyAlignment="1" applyProtection="1">
      <alignment horizontal="center" vertical="center"/>
    </xf>
    <xf numFmtId="0" fontId="24" fillId="0" borderId="34" xfId="0" applyFont="1" applyBorder="1" applyAlignment="1" applyProtection="1">
      <alignment horizontal="center" vertical="center"/>
    </xf>
    <xf numFmtId="179" fontId="24" fillId="0" borderId="62" xfId="3" applyNumberFormat="1" applyFont="1" applyBorder="1" applyAlignment="1" applyProtection="1">
      <alignment vertical="center"/>
    </xf>
    <xf numFmtId="179" fontId="24" fillId="0" borderId="60" xfId="3" applyNumberFormat="1" applyFont="1" applyBorder="1" applyAlignment="1" applyProtection="1">
      <alignment vertical="center"/>
    </xf>
    <xf numFmtId="179" fontId="24" fillId="0" borderId="61" xfId="3" applyNumberFormat="1" applyFont="1" applyBorder="1" applyAlignment="1" applyProtection="1">
      <alignment vertical="center"/>
    </xf>
    <xf numFmtId="179" fontId="24" fillId="0" borderId="73" xfId="3" applyNumberFormat="1" applyFont="1" applyBorder="1" applyAlignment="1" applyProtection="1">
      <alignment horizontal="right" vertical="center"/>
    </xf>
    <xf numFmtId="179" fontId="24" fillId="0" borderId="65" xfId="3" applyNumberFormat="1" applyFont="1" applyBorder="1" applyAlignment="1" applyProtection="1">
      <alignment horizontal="right" vertical="center"/>
    </xf>
    <xf numFmtId="179" fontId="24" fillId="0" borderId="66" xfId="3" applyNumberFormat="1" applyFont="1" applyBorder="1" applyAlignment="1" applyProtection="1">
      <alignment horizontal="right" vertical="center"/>
    </xf>
    <xf numFmtId="179" fontId="24" fillId="0" borderId="73" xfId="3" applyNumberFormat="1" applyFont="1" applyBorder="1" applyAlignment="1" applyProtection="1">
      <alignment vertical="center"/>
    </xf>
    <xf numFmtId="179" fontId="24" fillId="0" borderId="65" xfId="3" applyNumberFormat="1" applyFont="1" applyBorder="1" applyAlignment="1" applyProtection="1">
      <alignment vertical="center"/>
    </xf>
    <xf numFmtId="179" fontId="24" fillId="0" borderId="66" xfId="3" applyNumberFormat="1" applyFont="1" applyBorder="1" applyAlignment="1" applyProtection="1">
      <alignment vertical="center"/>
    </xf>
    <xf numFmtId="0" fontId="23" fillId="0" borderId="40" xfId="5" applyFont="1" applyBorder="1" applyAlignment="1" applyProtection="1">
      <alignment vertical="top"/>
    </xf>
    <xf numFmtId="0" fontId="48" fillId="0" borderId="0" xfId="5" applyFont="1" applyBorder="1" applyAlignment="1" applyProtection="1">
      <alignment vertical="top"/>
    </xf>
    <xf numFmtId="0" fontId="48" fillId="0" borderId="43" xfId="5" applyFont="1" applyBorder="1" applyAlignment="1" applyProtection="1">
      <alignment vertical="top"/>
    </xf>
    <xf numFmtId="0" fontId="25" fillId="3" borderId="40" xfId="5" applyFont="1" applyFill="1" applyBorder="1" applyAlignment="1" applyProtection="1">
      <alignment vertical="center"/>
      <protection locked="0"/>
    </xf>
    <xf numFmtId="0" fontId="25" fillId="3" borderId="0" xfId="5" applyFont="1" applyFill="1" applyAlignment="1" applyProtection="1">
      <alignment vertical="center"/>
      <protection locked="0"/>
    </xf>
    <xf numFmtId="179" fontId="48" fillId="3" borderId="0" xfId="5" applyNumberFormat="1" applyFont="1" applyFill="1" applyAlignment="1" applyProtection="1">
      <alignment vertical="center"/>
      <protection locked="0"/>
    </xf>
    <xf numFmtId="0" fontId="25" fillId="3" borderId="62" xfId="5" applyFont="1" applyFill="1" applyBorder="1" applyAlignment="1" applyProtection="1">
      <alignment vertical="center"/>
      <protection locked="0"/>
    </xf>
    <xf numFmtId="0" fontId="25" fillId="3" borderId="60" xfId="5" applyFont="1" applyFill="1" applyBorder="1" applyAlignment="1" applyProtection="1">
      <alignment vertical="center"/>
      <protection locked="0"/>
    </xf>
    <xf numFmtId="0" fontId="23" fillId="0" borderId="46" xfId="0" applyFont="1" applyBorder="1" applyAlignment="1" applyProtection="1">
      <alignment horizontal="center" vertical="center" textRotation="255"/>
    </xf>
    <xf numFmtId="0" fontId="23" fillId="0" borderId="47" xfId="0" applyFont="1" applyBorder="1" applyAlignment="1" applyProtection="1">
      <alignment horizontal="center" vertical="center" textRotation="255"/>
    </xf>
    <xf numFmtId="0" fontId="23" fillId="0" borderId="22" xfId="0" applyFont="1" applyBorder="1" applyAlignment="1" applyProtection="1">
      <alignment horizontal="center" vertical="center" textRotation="255"/>
    </xf>
    <xf numFmtId="38" fontId="23" fillId="0" borderId="35" xfId="4" applyFont="1" applyBorder="1" applyAlignment="1" applyProtection="1">
      <alignment vertical="top"/>
    </xf>
    <xf numFmtId="38" fontId="23" fillId="0" borderId="36" xfId="4" applyFont="1" applyBorder="1" applyAlignment="1" applyProtection="1">
      <alignment vertical="center"/>
    </xf>
    <xf numFmtId="38" fontId="23" fillId="0" borderId="37" xfId="4" applyFont="1" applyBorder="1" applyAlignment="1" applyProtection="1">
      <alignment vertical="center"/>
    </xf>
    <xf numFmtId="38" fontId="25" fillId="0" borderId="40" xfId="4" applyFont="1" applyFill="1" applyBorder="1" applyAlignment="1" applyProtection="1">
      <alignment vertical="center"/>
    </xf>
    <xf numFmtId="38" fontId="25" fillId="0" borderId="0" xfId="4" applyFont="1" applyFill="1" applyBorder="1" applyAlignment="1" applyProtection="1">
      <alignment vertical="center"/>
    </xf>
    <xf numFmtId="179" fontId="24" fillId="3" borderId="0" xfId="4" applyNumberFormat="1" applyFont="1" applyFill="1" applyBorder="1" applyAlignment="1" applyProtection="1">
      <alignment vertical="center"/>
      <protection locked="0"/>
    </xf>
    <xf numFmtId="179" fontId="24" fillId="3" borderId="43" xfId="4" applyNumberFormat="1" applyFont="1" applyFill="1" applyBorder="1" applyAlignment="1" applyProtection="1">
      <alignment vertical="center"/>
      <protection locked="0"/>
    </xf>
    <xf numFmtId="3" fontId="25" fillId="3" borderId="14" xfId="5" applyNumberFormat="1" applyFont="1" applyFill="1" applyBorder="1" applyAlignment="1" applyProtection="1">
      <alignment vertical="center"/>
      <protection locked="0"/>
    </xf>
    <xf numFmtId="0" fontId="25" fillId="3" borderId="38" xfId="5" applyFont="1" applyFill="1" applyBorder="1" applyAlignment="1" applyProtection="1">
      <alignment vertical="center"/>
      <protection locked="0"/>
    </xf>
    <xf numFmtId="0" fontId="25" fillId="3" borderId="14" xfId="5" applyFont="1" applyFill="1" applyBorder="1" applyAlignment="1" applyProtection="1">
      <alignment vertical="center"/>
      <protection locked="0"/>
    </xf>
    <xf numFmtId="179" fontId="48" fillId="3" borderId="38" xfId="5" applyNumberFormat="1" applyFont="1" applyFill="1" applyBorder="1" applyAlignment="1" applyProtection="1">
      <alignment vertical="center"/>
      <protection locked="0"/>
    </xf>
    <xf numFmtId="179" fontId="48" fillId="3" borderId="39" xfId="5" applyNumberFormat="1" applyFont="1" applyFill="1" applyBorder="1" applyAlignment="1" applyProtection="1">
      <alignment vertical="center"/>
      <protection locked="0"/>
    </xf>
    <xf numFmtId="0" fontId="23" fillId="0" borderId="73" xfId="5" applyFont="1" applyBorder="1" applyAlignment="1" applyProtection="1">
      <alignment vertical="top"/>
    </xf>
    <xf numFmtId="0" fontId="48" fillId="0" borderId="65" xfId="5" applyFont="1" applyBorder="1" applyAlignment="1" applyProtection="1">
      <alignment vertical="top"/>
    </xf>
    <xf numFmtId="0" fontId="48" fillId="0" borderId="66" xfId="5" applyFont="1" applyBorder="1" applyAlignment="1" applyProtection="1">
      <alignment vertical="top"/>
    </xf>
    <xf numFmtId="179" fontId="36" fillId="0" borderId="5" xfId="3" applyNumberFormat="1" applyFont="1" applyBorder="1" applyAlignment="1" applyProtection="1">
      <alignment horizontal="right" vertical="center"/>
    </xf>
    <xf numFmtId="179" fontId="36" fillId="0" borderId="33" xfId="3" applyNumberFormat="1" applyFont="1" applyBorder="1" applyAlignment="1" applyProtection="1">
      <alignment horizontal="right" vertical="center"/>
    </xf>
    <xf numFmtId="179" fontId="36" fillId="0" borderId="34" xfId="3" applyNumberFormat="1" applyFont="1" applyBorder="1" applyAlignment="1" applyProtection="1">
      <alignment horizontal="right" vertical="center"/>
    </xf>
    <xf numFmtId="3" fontId="8" fillId="0" borderId="62" xfId="5" applyNumberFormat="1" applyFont="1" applyFill="1" applyBorder="1" applyAlignment="1" applyProtection="1">
      <alignment vertical="center"/>
    </xf>
    <xf numFmtId="0" fontId="25" fillId="0" borderId="60" xfId="5" applyFont="1" applyFill="1" applyBorder="1" applyAlignment="1" applyProtection="1">
      <alignment vertical="center"/>
    </xf>
    <xf numFmtId="0" fontId="24" fillId="0" borderId="5" xfId="0" applyFont="1" applyBorder="1" applyAlignment="1" applyProtection="1">
      <alignment horizontal="left" vertical="center"/>
    </xf>
    <xf numFmtId="0" fontId="24" fillId="0" borderId="33" xfId="0" applyFont="1" applyBorder="1" applyAlignment="1" applyProtection="1">
      <alignment horizontal="left" vertical="center"/>
    </xf>
    <xf numFmtId="0" fontId="24" fillId="0" borderId="34" xfId="0" applyFont="1" applyBorder="1" applyAlignment="1" applyProtection="1">
      <alignment horizontal="left" vertical="center"/>
    </xf>
    <xf numFmtId="179" fontId="24" fillId="0" borderId="5" xfId="3" applyNumberFormat="1" applyFont="1" applyBorder="1" applyAlignment="1" applyProtection="1">
      <alignment vertical="center"/>
    </xf>
    <xf numFmtId="179" fontId="24" fillId="0" borderId="33" xfId="3" applyNumberFormat="1" applyFont="1" applyBorder="1" applyAlignment="1" applyProtection="1">
      <alignment vertical="center"/>
    </xf>
    <xf numFmtId="179" fontId="24" fillId="0" borderId="34" xfId="3" applyNumberFormat="1" applyFont="1" applyBorder="1" applyAlignment="1" applyProtection="1">
      <alignment vertical="center"/>
    </xf>
    <xf numFmtId="0" fontId="36" fillId="0" borderId="71" xfId="0" applyFont="1" applyBorder="1" applyAlignment="1" applyProtection="1">
      <alignment horizontal="left" vertical="center"/>
    </xf>
    <xf numFmtId="0" fontId="36" fillId="0" borderId="36" xfId="0" applyFont="1" applyBorder="1" applyAlignment="1" applyProtection="1">
      <alignment horizontal="left" vertical="center"/>
    </xf>
    <xf numFmtId="0" fontId="36" fillId="0" borderId="37" xfId="0" applyFont="1" applyBorder="1" applyAlignment="1" applyProtection="1">
      <alignment horizontal="left" vertical="center"/>
    </xf>
    <xf numFmtId="0" fontId="36" fillId="0" borderId="59" xfId="0" applyFont="1" applyBorder="1" applyAlignment="1" applyProtection="1">
      <alignment horizontal="left" vertical="center"/>
    </xf>
    <xf numFmtId="0" fontId="36" fillId="0" borderId="60" xfId="0" applyFont="1" applyBorder="1" applyAlignment="1" applyProtection="1">
      <alignment horizontal="left" vertical="center"/>
    </xf>
    <xf numFmtId="0" fontId="36" fillId="0" borderId="61" xfId="0" applyFont="1" applyBorder="1" applyAlignment="1" applyProtection="1">
      <alignment horizontal="left" vertical="center"/>
    </xf>
    <xf numFmtId="179" fontId="36" fillId="0" borderId="35" xfId="3" applyNumberFormat="1" applyFont="1" applyBorder="1" applyAlignment="1" applyProtection="1">
      <alignment vertical="center"/>
    </xf>
    <xf numFmtId="179" fontId="36" fillId="0" borderId="36" xfId="3" applyNumberFormat="1" applyFont="1" applyBorder="1" applyAlignment="1" applyProtection="1">
      <alignment vertical="center"/>
    </xf>
    <xf numFmtId="179" fontId="36" fillId="0" borderId="37" xfId="3" applyNumberFormat="1" applyFont="1" applyBorder="1" applyAlignment="1" applyProtection="1">
      <alignment vertical="center"/>
    </xf>
    <xf numFmtId="179" fontId="36" fillId="0" borderId="62" xfId="3" applyNumberFormat="1" applyFont="1" applyBorder="1" applyAlignment="1" applyProtection="1">
      <alignment vertical="center"/>
    </xf>
    <xf numFmtId="179" fontId="36" fillId="0" borderId="60" xfId="3" applyNumberFormat="1" applyFont="1" applyBorder="1" applyAlignment="1" applyProtection="1">
      <alignment vertical="center"/>
    </xf>
    <xf numFmtId="179" fontId="36" fillId="0" borderId="61" xfId="3" applyNumberFormat="1" applyFont="1" applyBorder="1" applyAlignment="1" applyProtection="1">
      <alignment vertical="center"/>
    </xf>
    <xf numFmtId="0" fontId="36" fillId="0" borderId="38" xfId="0" applyFont="1" applyBorder="1" applyAlignment="1" applyProtection="1">
      <alignment horizontal="left" vertical="center"/>
    </xf>
    <xf numFmtId="0" fontId="36" fillId="0" borderId="5" xfId="0" applyFont="1" applyBorder="1" applyAlignment="1" applyProtection="1">
      <alignment horizontal="center" vertical="center"/>
    </xf>
    <xf numFmtId="0" fontId="36" fillId="0" borderId="33" xfId="0" applyFont="1" applyBorder="1" applyAlignment="1" applyProtection="1">
      <alignment horizontal="center" vertical="center"/>
    </xf>
    <xf numFmtId="0" fontId="36" fillId="0" borderId="34" xfId="0" applyFont="1" applyBorder="1" applyAlignment="1" applyProtection="1">
      <alignment horizontal="center" vertical="center"/>
    </xf>
    <xf numFmtId="0" fontId="36" fillId="0" borderId="35" xfId="0" applyFont="1" applyBorder="1" applyAlignment="1" applyProtection="1">
      <alignment horizontal="center" vertical="center"/>
    </xf>
    <xf numFmtId="0" fontId="36" fillId="0" borderId="36" xfId="0" applyFont="1" applyBorder="1" applyAlignment="1" applyProtection="1">
      <alignment horizontal="center" vertical="center"/>
    </xf>
    <xf numFmtId="0" fontId="36" fillId="0" borderId="35" xfId="0" applyFont="1" applyBorder="1" applyAlignment="1" applyProtection="1">
      <alignment horizontal="left" vertical="center"/>
    </xf>
    <xf numFmtId="0" fontId="36" fillId="0" borderId="14" xfId="0" applyFont="1" applyBorder="1" applyAlignment="1" applyProtection="1">
      <alignment horizontal="left" vertical="center"/>
    </xf>
    <xf numFmtId="0" fontId="36" fillId="0" borderId="39" xfId="0" applyFont="1" applyBorder="1" applyAlignment="1" applyProtection="1">
      <alignment horizontal="left" vertical="center"/>
    </xf>
    <xf numFmtId="0" fontId="46" fillId="3" borderId="40" xfId="0" applyFont="1" applyFill="1" applyBorder="1" applyAlignment="1" applyProtection="1">
      <alignment horizontal="left" vertical="top" wrapText="1"/>
      <protection locked="0"/>
    </xf>
    <xf numFmtId="0" fontId="46" fillId="3" borderId="0" xfId="0" applyFont="1" applyFill="1" applyBorder="1" applyAlignment="1" applyProtection="1">
      <alignment horizontal="left" vertical="top"/>
      <protection locked="0"/>
    </xf>
    <xf numFmtId="0" fontId="46" fillId="3" borderId="43" xfId="0" applyFont="1" applyFill="1" applyBorder="1" applyAlignment="1" applyProtection="1">
      <alignment horizontal="left" vertical="top"/>
      <protection locked="0"/>
    </xf>
    <xf numFmtId="0" fontId="46" fillId="3" borderId="40" xfId="0" applyFont="1" applyFill="1" applyBorder="1" applyAlignment="1" applyProtection="1">
      <alignment horizontal="left" vertical="top"/>
      <protection locked="0"/>
    </xf>
    <xf numFmtId="0" fontId="46" fillId="3" borderId="14" xfId="0" applyFont="1" applyFill="1" applyBorder="1" applyAlignment="1" applyProtection="1">
      <alignment horizontal="left" vertical="top"/>
      <protection locked="0"/>
    </xf>
    <xf numFmtId="0" fontId="46" fillId="3" borderId="38" xfId="0" applyFont="1" applyFill="1" applyBorder="1" applyAlignment="1" applyProtection="1">
      <alignment horizontal="left" vertical="top"/>
      <protection locked="0"/>
    </xf>
    <xf numFmtId="0" fontId="46" fillId="3" borderId="39" xfId="0" applyFont="1" applyFill="1" applyBorder="1" applyAlignment="1" applyProtection="1">
      <alignment horizontal="left" vertical="top"/>
      <protection locked="0"/>
    </xf>
    <xf numFmtId="0" fontId="46" fillId="0" borderId="35" xfId="0" applyFont="1" applyBorder="1" applyAlignment="1" applyProtection="1">
      <alignment horizontal="left" vertical="center" wrapText="1"/>
    </xf>
    <xf numFmtId="0" fontId="46" fillId="0" borderId="36" xfId="0" applyFont="1" applyBorder="1" applyAlignment="1" applyProtection="1">
      <alignment horizontal="left" vertical="center" wrapText="1"/>
    </xf>
    <xf numFmtId="0" fontId="46" fillId="0" borderId="37" xfId="0" applyFont="1" applyBorder="1" applyAlignment="1" applyProtection="1">
      <alignment horizontal="left" vertical="center" wrapText="1"/>
    </xf>
    <xf numFmtId="0" fontId="46" fillId="0" borderId="14" xfId="0" applyFont="1" applyBorder="1" applyAlignment="1" applyProtection="1">
      <alignment horizontal="left" vertical="center" wrapText="1"/>
    </xf>
    <xf numFmtId="0" fontId="46" fillId="0" borderId="38" xfId="0" applyFont="1" applyBorder="1" applyAlignment="1" applyProtection="1">
      <alignment horizontal="left" vertical="center" wrapText="1"/>
    </xf>
    <xf numFmtId="0" fontId="46" fillId="0" borderId="39" xfId="0" applyFont="1" applyBorder="1" applyAlignment="1" applyProtection="1">
      <alignment horizontal="left" vertical="center" wrapText="1"/>
    </xf>
    <xf numFmtId="179" fontId="36" fillId="0" borderId="40" xfId="3" applyNumberFormat="1" applyFont="1" applyBorder="1" applyAlignment="1" applyProtection="1">
      <alignment vertical="center"/>
    </xf>
    <xf numFmtId="179" fontId="36" fillId="0" borderId="0" xfId="3" applyNumberFormat="1" applyFont="1" applyBorder="1" applyAlignment="1" applyProtection="1">
      <alignment vertical="center"/>
    </xf>
    <xf numFmtId="179" fontId="36" fillId="0" borderId="43" xfId="3" applyNumberFormat="1" applyFont="1" applyBorder="1" applyAlignment="1" applyProtection="1">
      <alignment vertical="center"/>
    </xf>
    <xf numFmtId="179" fontId="36" fillId="0" borderId="14" xfId="3" applyNumberFormat="1" applyFont="1" applyBorder="1" applyAlignment="1" applyProtection="1">
      <alignment vertical="top"/>
    </xf>
    <xf numFmtId="179" fontId="0" fillId="0" borderId="38" xfId="3" applyNumberFormat="1" applyFont="1" applyBorder="1" applyAlignment="1" applyProtection="1">
      <alignment vertical="top"/>
    </xf>
    <xf numFmtId="179" fontId="0" fillId="0" borderId="39" xfId="3" applyNumberFormat="1" applyFont="1" applyBorder="1" applyAlignment="1" applyProtection="1">
      <alignment vertical="top"/>
    </xf>
    <xf numFmtId="0" fontId="36" fillId="0" borderId="35" xfId="0" applyFont="1" applyBorder="1" applyAlignment="1" applyProtection="1">
      <alignment horizontal="right" vertical="top"/>
    </xf>
    <xf numFmtId="0" fontId="0" fillId="0" borderId="36" xfId="0" applyBorder="1" applyAlignment="1" applyProtection="1">
      <alignment horizontal="right" vertical="top"/>
    </xf>
    <xf numFmtId="0" fontId="0" fillId="0" borderId="37" xfId="0" applyBorder="1" applyAlignment="1" applyProtection="1">
      <alignment horizontal="right" vertical="top"/>
    </xf>
    <xf numFmtId="0" fontId="36" fillId="0" borderId="64" xfId="0" applyFont="1" applyFill="1" applyBorder="1" applyAlignment="1" applyProtection="1">
      <alignment horizontal="left" vertical="center"/>
    </xf>
    <xf numFmtId="0" fontId="36" fillId="0" borderId="65" xfId="0" applyFont="1" applyFill="1" applyBorder="1" applyAlignment="1" applyProtection="1">
      <alignment horizontal="left" vertical="center"/>
    </xf>
    <xf numFmtId="0" fontId="36" fillId="0" borderId="66" xfId="0" applyFont="1" applyFill="1" applyBorder="1" applyAlignment="1" applyProtection="1">
      <alignment horizontal="left" vertical="center"/>
    </xf>
    <xf numFmtId="0" fontId="36" fillId="0" borderId="59" xfId="0" applyFont="1" applyFill="1" applyBorder="1" applyAlignment="1" applyProtection="1">
      <alignment horizontal="left" vertical="center"/>
    </xf>
    <xf numFmtId="0" fontId="36" fillId="0" borderId="60" xfId="0" applyFont="1" applyFill="1" applyBorder="1" applyAlignment="1" applyProtection="1">
      <alignment horizontal="left" vertical="center"/>
    </xf>
    <xf numFmtId="0" fontId="36" fillId="0" borderId="61" xfId="0" applyFont="1" applyFill="1" applyBorder="1" applyAlignment="1" applyProtection="1">
      <alignment horizontal="left" vertical="center"/>
    </xf>
    <xf numFmtId="179" fontId="36" fillId="0" borderId="73" xfId="3" applyNumberFormat="1" applyFont="1" applyBorder="1" applyAlignment="1" applyProtection="1">
      <alignment vertical="center"/>
    </xf>
    <xf numFmtId="179" fontId="36" fillId="0" borderId="65" xfId="3" applyNumberFormat="1" applyFont="1" applyBorder="1" applyAlignment="1" applyProtection="1">
      <alignment vertical="center"/>
    </xf>
    <xf numFmtId="179" fontId="36" fillId="0" borderId="66" xfId="3" applyNumberFormat="1" applyFont="1" applyBorder="1" applyAlignment="1" applyProtection="1">
      <alignment vertical="center"/>
    </xf>
    <xf numFmtId="179" fontId="36" fillId="0" borderId="51" xfId="3" applyNumberFormat="1" applyFont="1" applyBorder="1" applyAlignment="1" applyProtection="1">
      <alignment horizontal="right" vertical="center"/>
    </xf>
    <xf numFmtId="179" fontId="36" fillId="0" borderId="52" xfId="3" applyNumberFormat="1" applyFont="1" applyBorder="1" applyAlignment="1" applyProtection="1">
      <alignment horizontal="right" vertical="center"/>
    </xf>
    <xf numFmtId="179" fontId="36" fillId="0" borderId="53" xfId="3" applyNumberFormat="1" applyFont="1" applyBorder="1" applyAlignment="1" applyProtection="1">
      <alignment horizontal="right" vertical="center"/>
    </xf>
    <xf numFmtId="179" fontId="36" fillId="0" borderId="48" xfId="3" applyNumberFormat="1" applyFont="1" applyBorder="1" applyAlignment="1" applyProtection="1">
      <alignment horizontal="right" vertical="center"/>
    </xf>
    <xf numFmtId="179" fontId="36" fillId="0" borderId="49" xfId="3" applyNumberFormat="1" applyFont="1" applyBorder="1" applyAlignment="1" applyProtection="1">
      <alignment horizontal="right" vertical="center"/>
    </xf>
    <xf numFmtId="179" fontId="36" fillId="0" borderId="50" xfId="3" applyNumberFormat="1" applyFont="1" applyBorder="1" applyAlignment="1" applyProtection="1">
      <alignment horizontal="right" vertical="center"/>
    </xf>
    <xf numFmtId="179" fontId="36" fillId="0" borderId="14" xfId="3" applyNumberFormat="1" applyFont="1" applyBorder="1" applyAlignment="1" applyProtection="1">
      <alignment vertical="center"/>
    </xf>
    <xf numFmtId="179" fontId="36" fillId="0" borderId="38" xfId="3" applyNumberFormat="1" applyFont="1" applyBorder="1" applyAlignment="1" applyProtection="1">
      <alignment vertical="center"/>
    </xf>
    <xf numFmtId="179" fontId="36" fillId="0" borderId="39" xfId="3" applyNumberFormat="1" applyFont="1" applyBorder="1" applyAlignment="1" applyProtection="1">
      <alignment vertical="center"/>
    </xf>
    <xf numFmtId="0" fontId="36" fillId="0" borderId="64" xfId="0" applyFont="1" applyBorder="1" applyAlignment="1" applyProtection="1">
      <alignment horizontal="left" vertical="center"/>
    </xf>
    <xf numFmtId="0" fontId="36" fillId="0" borderId="65" xfId="0" applyFont="1" applyBorder="1" applyAlignment="1" applyProtection="1">
      <alignment horizontal="left" vertical="center"/>
    </xf>
    <xf numFmtId="0" fontId="36" fillId="0" borderId="66" xfId="0" applyFont="1" applyBorder="1" applyAlignment="1" applyProtection="1">
      <alignment horizontal="left" vertical="center"/>
    </xf>
    <xf numFmtId="0" fontId="36" fillId="0" borderId="58" xfId="0" applyFont="1" applyBorder="1" applyAlignment="1" applyProtection="1">
      <alignment horizontal="left" vertical="center"/>
    </xf>
    <xf numFmtId="0" fontId="36" fillId="0" borderId="0" xfId="0" applyFont="1" applyBorder="1" applyAlignment="1" applyProtection="1">
      <alignment horizontal="left" vertical="center"/>
    </xf>
    <xf numFmtId="0" fontId="36" fillId="0" borderId="43" xfId="0" applyFont="1" applyBorder="1" applyAlignment="1" applyProtection="1">
      <alignment horizontal="left" vertical="center"/>
    </xf>
    <xf numFmtId="0" fontId="36" fillId="0" borderId="37" xfId="0" applyFont="1" applyBorder="1" applyAlignment="1" applyProtection="1">
      <alignment horizontal="center" vertical="center"/>
    </xf>
    <xf numFmtId="0" fontId="36" fillId="0" borderId="46" xfId="0" applyFont="1" applyBorder="1" applyAlignment="1" applyProtection="1">
      <alignment horizontal="center" vertical="center"/>
    </xf>
    <xf numFmtId="0" fontId="36" fillId="0" borderId="58"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36" fillId="0" borderId="43" xfId="0" applyFont="1" applyFill="1" applyBorder="1" applyAlignment="1" applyProtection="1">
      <alignment horizontal="left" vertical="center"/>
    </xf>
    <xf numFmtId="0" fontId="36" fillId="0" borderId="40" xfId="0" applyFont="1" applyBorder="1" applyAlignment="1" applyProtection="1">
      <alignment horizontal="left" vertical="center"/>
    </xf>
    <xf numFmtId="179" fontId="36" fillId="0" borderId="7" xfId="3" applyNumberFormat="1" applyFont="1" applyBorder="1" applyAlignment="1" applyProtection="1">
      <alignment vertical="center"/>
    </xf>
    <xf numFmtId="179" fontId="36" fillId="0" borderId="35" xfId="3" applyNumberFormat="1" applyFont="1" applyBorder="1" applyAlignment="1" applyProtection="1">
      <alignment horizontal="right" vertical="center"/>
    </xf>
    <xf numFmtId="179" fontId="36" fillId="0" borderId="36" xfId="3" applyNumberFormat="1" applyFont="1" applyBorder="1" applyAlignment="1" applyProtection="1">
      <alignment horizontal="right" vertical="center"/>
    </xf>
    <xf numFmtId="179" fontId="36" fillId="0" borderId="37" xfId="3" applyNumberFormat="1" applyFont="1" applyBorder="1" applyAlignment="1" applyProtection="1">
      <alignment horizontal="right" vertical="center"/>
    </xf>
    <xf numFmtId="179" fontId="36" fillId="0" borderId="40" xfId="3" applyNumberFormat="1" applyFont="1" applyBorder="1" applyAlignment="1" applyProtection="1">
      <alignment horizontal="right" vertical="center"/>
    </xf>
    <xf numFmtId="179" fontId="36" fillId="0" borderId="0" xfId="3" applyNumberFormat="1" applyFont="1" applyBorder="1" applyAlignment="1" applyProtection="1">
      <alignment horizontal="right" vertical="center"/>
    </xf>
    <xf numFmtId="179" fontId="36" fillId="0" borderId="43" xfId="3" applyNumberFormat="1" applyFont="1" applyBorder="1" applyAlignment="1" applyProtection="1">
      <alignment horizontal="right" vertical="center"/>
    </xf>
    <xf numFmtId="179" fontId="36" fillId="0" borderId="14" xfId="3" applyNumberFormat="1" applyFont="1" applyBorder="1" applyAlignment="1" applyProtection="1">
      <alignment horizontal="right" vertical="center"/>
    </xf>
    <xf numFmtId="179" fontId="36" fillId="0" borderId="38" xfId="3" applyNumberFormat="1" applyFont="1" applyBorder="1" applyAlignment="1" applyProtection="1">
      <alignment horizontal="right" vertical="center"/>
    </xf>
    <xf numFmtId="179" fontId="36" fillId="0" borderId="39" xfId="3" applyNumberFormat="1" applyFont="1" applyBorder="1" applyAlignment="1" applyProtection="1">
      <alignment horizontal="right" vertical="center"/>
    </xf>
    <xf numFmtId="179" fontId="36" fillId="0" borderId="22" xfId="3" applyNumberFormat="1" applyFont="1" applyBorder="1" applyAlignment="1" applyProtection="1">
      <alignment vertical="center"/>
    </xf>
    <xf numFmtId="0" fontId="36" fillId="0" borderId="35" xfId="0" applyFont="1" applyBorder="1" applyAlignment="1" applyProtection="1">
      <alignment horizontal="left" vertical="center" wrapText="1"/>
    </xf>
    <xf numFmtId="0" fontId="36" fillId="0" borderId="36" xfId="0" applyFont="1" applyBorder="1" applyAlignment="1" applyProtection="1">
      <alignment horizontal="left" vertical="center" wrapText="1"/>
    </xf>
    <xf numFmtId="0" fontId="36" fillId="0" borderId="37" xfId="0" applyFont="1" applyBorder="1" applyAlignment="1" applyProtection="1">
      <alignment horizontal="left" vertical="center" wrapText="1"/>
    </xf>
    <xf numFmtId="0" fontId="36" fillId="0" borderId="14" xfId="0" applyFont="1" applyBorder="1" applyAlignment="1" applyProtection="1">
      <alignment horizontal="left" vertical="center" wrapText="1"/>
    </xf>
    <xf numFmtId="0" fontId="36" fillId="0" borderId="38" xfId="0" applyFont="1" applyBorder="1" applyAlignment="1" applyProtection="1">
      <alignment horizontal="left" vertical="center" wrapText="1"/>
    </xf>
    <xf numFmtId="0" fontId="36" fillId="0" borderId="39" xfId="0" applyFont="1" applyBorder="1" applyAlignment="1" applyProtection="1">
      <alignment horizontal="left" vertical="center" wrapText="1"/>
    </xf>
    <xf numFmtId="179" fontId="36" fillId="0" borderId="35" xfId="0" applyNumberFormat="1" applyFont="1" applyBorder="1" applyAlignment="1" applyProtection="1">
      <alignment vertical="center"/>
    </xf>
    <xf numFmtId="179" fontId="36" fillId="0" borderId="36" xfId="0" applyNumberFormat="1" applyFont="1" applyBorder="1" applyAlignment="1" applyProtection="1">
      <alignment vertical="center"/>
    </xf>
    <xf numFmtId="179" fontId="36" fillId="0" borderId="37" xfId="0" applyNumberFormat="1" applyFont="1" applyBorder="1" applyAlignment="1" applyProtection="1">
      <alignment vertical="center"/>
    </xf>
    <xf numFmtId="179" fontId="36" fillId="0" borderId="40" xfId="0" applyNumberFormat="1" applyFont="1" applyBorder="1" applyAlignment="1" applyProtection="1">
      <alignment vertical="center"/>
    </xf>
    <xf numFmtId="179" fontId="36" fillId="0" borderId="0" xfId="0" applyNumberFormat="1" applyFont="1" applyBorder="1" applyAlignment="1" applyProtection="1">
      <alignment vertical="center"/>
    </xf>
    <xf numFmtId="179" fontId="36" fillId="0" borderId="43" xfId="0" applyNumberFormat="1" applyFont="1" applyBorder="1" applyAlignment="1" applyProtection="1">
      <alignment vertical="center"/>
    </xf>
    <xf numFmtId="0" fontId="36" fillId="0" borderId="41" xfId="0" applyFont="1" applyBorder="1" applyAlignment="1" applyProtection="1">
      <alignment horizontal="left" vertical="center"/>
    </xf>
    <xf numFmtId="0" fontId="36" fillId="0" borderId="52" xfId="0" applyFont="1" applyBorder="1" applyAlignment="1" applyProtection="1">
      <alignment horizontal="left" vertical="center"/>
    </xf>
    <xf numFmtId="0" fontId="36" fillId="0" borderId="53" xfId="0" applyFont="1" applyBorder="1" applyAlignment="1" applyProtection="1">
      <alignment horizontal="left" vertical="center"/>
    </xf>
    <xf numFmtId="179" fontId="36" fillId="0" borderId="51" xfId="0" applyNumberFormat="1" applyFont="1" applyBorder="1" applyAlignment="1" applyProtection="1">
      <alignment vertical="center"/>
    </xf>
    <xf numFmtId="179" fontId="36" fillId="0" borderId="52" xfId="0" applyNumberFormat="1" applyFont="1" applyBorder="1" applyAlignment="1" applyProtection="1">
      <alignment vertical="center"/>
    </xf>
    <xf numFmtId="179" fontId="36" fillId="0" borderId="53" xfId="0" applyNumberFormat="1" applyFont="1" applyBorder="1" applyAlignment="1" applyProtection="1">
      <alignment vertical="center"/>
    </xf>
    <xf numFmtId="0" fontId="36" fillId="0" borderId="74" xfId="0" applyFont="1" applyBorder="1" applyAlignment="1" applyProtection="1">
      <alignment horizontal="left" vertical="center"/>
    </xf>
    <xf numFmtId="0" fontId="36" fillId="0" borderId="49" xfId="0" applyFont="1" applyBorder="1" applyAlignment="1" applyProtection="1">
      <alignment horizontal="left" vertical="center"/>
    </xf>
    <xf numFmtId="0" fontId="36" fillId="0" borderId="50" xfId="0" applyFont="1" applyBorder="1" applyAlignment="1" applyProtection="1">
      <alignment horizontal="left" vertical="center"/>
    </xf>
    <xf numFmtId="0" fontId="36" fillId="0" borderId="68" xfId="0" applyFont="1" applyBorder="1" applyAlignment="1" applyProtection="1">
      <alignment horizontal="center" vertical="center" textRotation="255"/>
    </xf>
    <xf numFmtId="0" fontId="36" fillId="0" borderId="69" xfId="0" applyFont="1" applyBorder="1" applyAlignment="1" applyProtection="1">
      <alignment horizontal="center" vertical="center" textRotation="255"/>
    </xf>
    <xf numFmtId="0" fontId="36" fillId="0" borderId="70" xfId="0" applyFont="1" applyBorder="1" applyAlignment="1" applyProtection="1">
      <alignment horizontal="center" vertical="center" textRotation="255"/>
    </xf>
    <xf numFmtId="0" fontId="36" fillId="0" borderId="64" xfId="0" applyFont="1" applyFill="1" applyBorder="1" applyAlignment="1" applyProtection="1">
      <alignment vertical="center"/>
    </xf>
    <xf numFmtId="0" fontId="0" fillId="0" borderId="65" xfId="0" applyBorder="1" applyAlignment="1" applyProtection="1">
      <alignment vertical="center"/>
    </xf>
    <xf numFmtId="0" fontId="0" fillId="0" borderId="66" xfId="0" applyBorder="1" applyAlignment="1" applyProtection="1">
      <alignment vertical="center"/>
    </xf>
    <xf numFmtId="0" fontId="0" fillId="0" borderId="67" xfId="0" applyBorder="1" applyAlignment="1" applyProtection="1">
      <alignment vertical="center"/>
    </xf>
    <xf numFmtId="0" fontId="0" fillId="0" borderId="38" xfId="0" applyBorder="1" applyAlignment="1" applyProtection="1">
      <alignment vertical="center"/>
    </xf>
    <xf numFmtId="0" fontId="0" fillId="0" borderId="39" xfId="0" applyBorder="1" applyAlignment="1" applyProtection="1">
      <alignment vertical="center"/>
    </xf>
    <xf numFmtId="179" fontId="36" fillId="0" borderId="48" xfId="0" applyNumberFormat="1" applyFont="1" applyBorder="1" applyAlignment="1" applyProtection="1">
      <alignment vertical="center"/>
    </xf>
    <xf numFmtId="179" fontId="36" fillId="0" borderId="49" xfId="0" applyNumberFormat="1" applyFont="1" applyBorder="1" applyAlignment="1" applyProtection="1">
      <alignment vertical="center"/>
    </xf>
    <xf numFmtId="179" fontId="36" fillId="0" borderId="50" xfId="0" applyNumberFormat="1" applyFont="1" applyBorder="1" applyAlignment="1" applyProtection="1">
      <alignment vertical="center"/>
    </xf>
    <xf numFmtId="179" fontId="36" fillId="0" borderId="63" xfId="0" applyNumberFormat="1" applyFont="1" applyBorder="1" applyAlignment="1" applyProtection="1">
      <alignment horizontal="right" vertical="center"/>
    </xf>
    <xf numFmtId="179" fontId="36" fillId="0" borderId="57" xfId="0" applyNumberFormat="1" applyFont="1" applyBorder="1" applyAlignment="1" applyProtection="1">
      <alignment horizontal="right" vertical="center"/>
    </xf>
    <xf numFmtId="179" fontId="36" fillId="0" borderId="72" xfId="0" applyNumberFormat="1" applyFont="1" applyBorder="1" applyAlignment="1" applyProtection="1">
      <alignment horizontal="right" vertical="center"/>
    </xf>
    <xf numFmtId="0" fontId="36" fillId="0" borderId="35" xfId="0" applyFont="1" applyFill="1" applyBorder="1" applyAlignment="1" applyProtection="1">
      <alignment horizontal="center" vertical="center"/>
    </xf>
    <xf numFmtId="0" fontId="36" fillId="0" borderId="36" xfId="0" applyFont="1" applyFill="1" applyBorder="1" applyAlignment="1" applyProtection="1">
      <alignment horizontal="center" vertical="center"/>
    </xf>
    <xf numFmtId="0" fontId="36" fillId="0" borderId="37"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36" fillId="0" borderId="38" xfId="0" applyFont="1" applyFill="1" applyBorder="1" applyAlignment="1" applyProtection="1">
      <alignment horizontal="center" vertical="center"/>
    </xf>
    <xf numFmtId="0" fontId="36" fillId="0" borderId="39" xfId="0" applyFont="1" applyFill="1" applyBorder="1" applyAlignment="1" applyProtection="1">
      <alignment horizontal="center" vertical="center"/>
    </xf>
    <xf numFmtId="179" fontId="36" fillId="0" borderId="14" xfId="0" applyNumberFormat="1" applyFont="1" applyBorder="1" applyAlignment="1" applyProtection="1">
      <alignment vertical="center"/>
    </xf>
    <xf numFmtId="179" fontId="36" fillId="0" borderId="38" xfId="0" applyNumberFormat="1" applyFont="1" applyBorder="1" applyAlignment="1" applyProtection="1">
      <alignment vertical="center"/>
    </xf>
    <xf numFmtId="179" fontId="36" fillId="0" borderId="39" xfId="0" applyNumberFormat="1" applyFont="1" applyBorder="1" applyAlignment="1" applyProtection="1">
      <alignment vertical="center"/>
    </xf>
    <xf numFmtId="179" fontId="0" fillId="0" borderId="36" xfId="0" applyNumberFormat="1" applyBorder="1" applyAlignment="1" applyProtection="1">
      <alignment vertical="center"/>
    </xf>
    <xf numFmtId="179" fontId="0" fillId="0" borderId="37" xfId="0" applyNumberFormat="1" applyBorder="1" applyAlignment="1" applyProtection="1">
      <alignment vertical="center"/>
    </xf>
    <xf numFmtId="179" fontId="0" fillId="0" borderId="62" xfId="0" applyNumberFormat="1" applyBorder="1" applyAlignment="1" applyProtection="1">
      <alignment vertical="center"/>
    </xf>
    <xf numFmtId="179" fontId="0" fillId="0" borderId="60" xfId="0" applyNumberFormat="1" applyBorder="1" applyAlignment="1" applyProtection="1">
      <alignment vertical="center"/>
    </xf>
    <xf numFmtId="179" fontId="0" fillId="0" borderId="61" xfId="0" applyNumberFormat="1" applyBorder="1" applyAlignment="1" applyProtection="1">
      <alignment vertical="center"/>
    </xf>
    <xf numFmtId="179" fontId="36" fillId="0" borderId="73" xfId="0" applyNumberFormat="1" applyFont="1" applyBorder="1" applyAlignment="1" applyProtection="1">
      <alignment vertical="center"/>
    </xf>
    <xf numFmtId="179" fontId="0" fillId="0" borderId="65" xfId="0" applyNumberFormat="1" applyBorder="1" applyAlignment="1" applyProtection="1">
      <alignment vertical="center"/>
    </xf>
    <xf numFmtId="179" fontId="0" fillId="0" borderId="66" xfId="0" applyNumberFormat="1" applyBorder="1" applyAlignment="1" applyProtection="1">
      <alignment vertical="center"/>
    </xf>
    <xf numFmtId="179" fontId="0" fillId="0" borderId="14" xfId="0" applyNumberFormat="1" applyBorder="1" applyAlignment="1" applyProtection="1">
      <alignment vertical="center"/>
    </xf>
    <xf numFmtId="179" fontId="0" fillId="0" borderId="38" xfId="0" applyNumberFormat="1" applyBorder="1" applyAlignment="1" applyProtection="1">
      <alignment vertical="center"/>
    </xf>
    <xf numFmtId="179" fontId="0" fillId="0" borderId="39" xfId="0" applyNumberFormat="1" applyBorder="1" applyAlignment="1" applyProtection="1">
      <alignment vertical="center"/>
    </xf>
    <xf numFmtId="179" fontId="36" fillId="0" borderId="14" xfId="0" applyNumberFormat="1" applyFont="1" applyBorder="1" applyAlignment="1" applyProtection="1">
      <alignment vertical="top"/>
    </xf>
    <xf numFmtId="179" fontId="0" fillId="0" borderId="38" xfId="0" applyNumberFormat="1" applyBorder="1" applyAlignment="1" applyProtection="1">
      <alignment vertical="top"/>
    </xf>
    <xf numFmtId="179" fontId="0" fillId="0" borderId="39" xfId="0" applyNumberFormat="1" applyBorder="1" applyAlignment="1" applyProtection="1">
      <alignment vertical="top"/>
    </xf>
    <xf numFmtId="179" fontId="36" fillId="0" borderId="7" xfId="0" applyNumberFormat="1" applyFont="1" applyBorder="1" applyAlignment="1" applyProtection="1">
      <alignment horizontal="right" vertical="center"/>
    </xf>
    <xf numFmtId="179" fontId="36" fillId="3" borderId="48" xfId="0" applyNumberFormat="1" applyFont="1" applyFill="1" applyBorder="1" applyAlignment="1" applyProtection="1">
      <alignment vertical="center"/>
      <protection locked="0"/>
    </xf>
    <xf numFmtId="179" fontId="36" fillId="3" borderId="49" xfId="0" applyNumberFormat="1" applyFont="1" applyFill="1" applyBorder="1" applyAlignment="1" applyProtection="1">
      <alignment vertical="center"/>
      <protection locked="0"/>
    </xf>
    <xf numFmtId="179" fontId="36" fillId="3" borderId="50" xfId="0" applyNumberFormat="1" applyFont="1" applyFill="1" applyBorder="1" applyAlignment="1" applyProtection="1">
      <alignment vertical="center"/>
      <protection locked="0"/>
    </xf>
    <xf numFmtId="0" fontId="36" fillId="0" borderId="51" xfId="0" applyFont="1" applyBorder="1" applyAlignment="1" applyProtection="1">
      <alignment horizontal="center" vertical="center"/>
    </xf>
    <xf numFmtId="0" fontId="36" fillId="0" borderId="52" xfId="0" applyFont="1" applyBorder="1" applyAlignment="1" applyProtection="1">
      <alignment horizontal="center" vertical="center"/>
    </xf>
    <xf numFmtId="0" fontId="36" fillId="0" borderId="53" xfId="0" applyFont="1" applyBorder="1" applyAlignment="1" applyProtection="1">
      <alignment horizontal="center" vertical="center"/>
    </xf>
    <xf numFmtId="0" fontId="36" fillId="0" borderId="68" xfId="0" applyFont="1" applyFill="1" applyBorder="1" applyAlignment="1" applyProtection="1">
      <alignment horizontal="center" vertical="center" textRotation="255"/>
    </xf>
    <xf numFmtId="0" fontId="36" fillId="0" borderId="69" xfId="0" applyFont="1" applyFill="1" applyBorder="1" applyAlignment="1" applyProtection="1">
      <alignment horizontal="center" vertical="center" textRotation="255"/>
    </xf>
    <xf numFmtId="0" fontId="36" fillId="0" borderId="70" xfId="0" applyFont="1" applyFill="1" applyBorder="1" applyAlignment="1" applyProtection="1">
      <alignment horizontal="center" vertical="center" textRotation="255"/>
    </xf>
    <xf numFmtId="0" fontId="36" fillId="0" borderId="71" xfId="0" applyFont="1" applyFill="1" applyBorder="1" applyAlignment="1" applyProtection="1">
      <alignment horizontal="left" vertical="center"/>
    </xf>
    <xf numFmtId="0" fontId="36" fillId="0" borderId="36" xfId="0" applyFont="1" applyFill="1" applyBorder="1" applyAlignment="1" applyProtection="1">
      <alignment horizontal="left" vertical="center"/>
    </xf>
    <xf numFmtId="0" fontId="36" fillId="0" borderId="37" xfId="0" applyFont="1" applyFill="1" applyBorder="1" applyAlignment="1" applyProtection="1">
      <alignment horizontal="left" vertical="center"/>
    </xf>
    <xf numFmtId="179" fontId="36" fillId="0" borderId="65" xfId="0" applyNumberFormat="1" applyFont="1" applyBorder="1" applyAlignment="1" applyProtection="1">
      <alignment vertical="center"/>
    </xf>
    <xf numFmtId="179" fontId="36" fillId="0" borderId="66" xfId="0" applyNumberFormat="1" applyFont="1" applyBorder="1" applyAlignment="1" applyProtection="1">
      <alignment vertical="center"/>
    </xf>
    <xf numFmtId="179" fontId="36" fillId="0" borderId="62" xfId="0" applyNumberFormat="1" applyFont="1" applyBorder="1" applyAlignment="1" applyProtection="1">
      <alignment vertical="center"/>
    </xf>
    <xf numFmtId="179" fontId="36" fillId="0" borderId="60" xfId="0" applyNumberFormat="1" applyFont="1" applyBorder="1" applyAlignment="1" applyProtection="1">
      <alignment vertical="center"/>
    </xf>
    <xf numFmtId="179" fontId="36" fillId="0" borderId="61" xfId="0" applyNumberFormat="1" applyFont="1" applyBorder="1" applyAlignment="1" applyProtection="1">
      <alignment vertical="center"/>
    </xf>
    <xf numFmtId="0" fontId="36" fillId="0" borderId="67" xfId="0" applyFont="1" applyFill="1" applyBorder="1" applyAlignment="1" applyProtection="1">
      <alignment horizontal="left" vertical="center"/>
    </xf>
    <xf numFmtId="0" fontId="36" fillId="0" borderId="38" xfId="0" applyFont="1" applyFill="1" applyBorder="1" applyAlignment="1" applyProtection="1">
      <alignment horizontal="left" vertical="center"/>
    </xf>
    <xf numFmtId="0" fontId="36" fillId="0" borderId="39" xfId="0" applyFont="1" applyFill="1" applyBorder="1" applyAlignment="1" applyProtection="1">
      <alignment horizontal="left" vertical="center"/>
    </xf>
    <xf numFmtId="0" fontId="49" fillId="0" borderId="46" xfId="0" applyFont="1" applyBorder="1" applyAlignment="1" applyProtection="1">
      <alignment horizontal="center" vertical="center" textRotation="255"/>
    </xf>
    <xf numFmtId="0" fontId="49" fillId="0" borderId="47" xfId="0" applyFont="1" applyBorder="1" applyAlignment="1" applyProtection="1">
      <alignment horizontal="center" vertical="center" textRotation="255"/>
    </xf>
    <xf numFmtId="0" fontId="49" fillId="0" borderId="22" xfId="0" applyFont="1" applyBorder="1" applyAlignment="1" applyProtection="1">
      <alignment horizontal="center" vertical="center" textRotation="255"/>
    </xf>
    <xf numFmtId="0" fontId="36" fillId="0" borderId="48" xfId="0" applyFont="1" applyBorder="1" applyAlignment="1" applyProtection="1">
      <alignment horizontal="center" vertical="center"/>
    </xf>
    <xf numFmtId="0" fontId="36" fillId="0" borderId="49" xfId="0" applyFont="1" applyBorder="1" applyAlignment="1" applyProtection="1">
      <alignment horizontal="center" vertical="center"/>
    </xf>
    <xf numFmtId="0" fontId="36" fillId="0" borderId="50" xfId="0" applyFont="1" applyBorder="1" applyAlignment="1" applyProtection="1">
      <alignment horizontal="center" vertical="center"/>
    </xf>
    <xf numFmtId="0" fontId="36" fillId="3" borderId="48" xfId="0" applyFont="1" applyFill="1" applyBorder="1" applyAlignment="1" applyProtection="1">
      <alignment vertical="center"/>
      <protection locked="0"/>
    </xf>
    <xf numFmtId="0" fontId="36" fillId="3" borderId="49" xfId="0" applyFont="1" applyFill="1" applyBorder="1" applyAlignment="1" applyProtection="1">
      <alignment vertical="center"/>
      <protection locked="0"/>
    </xf>
    <xf numFmtId="0" fontId="36" fillId="3" borderId="50" xfId="0" applyFont="1" applyFill="1" applyBorder="1" applyAlignment="1" applyProtection="1">
      <alignment vertical="center"/>
      <protection locked="0"/>
    </xf>
    <xf numFmtId="179" fontId="36" fillId="0" borderId="22" xfId="0" applyNumberFormat="1" applyFont="1" applyBorder="1" applyAlignment="1" applyProtection="1">
      <alignment vertical="center"/>
    </xf>
    <xf numFmtId="179" fontId="36" fillId="0" borderId="7" xfId="0" applyNumberFormat="1" applyFont="1" applyBorder="1" applyAlignment="1" applyProtection="1">
      <alignment vertical="center"/>
    </xf>
    <xf numFmtId="0" fontId="36" fillId="3" borderId="51" xfId="0" applyFont="1" applyFill="1" applyBorder="1" applyAlignment="1" applyProtection="1">
      <alignment vertical="center"/>
      <protection locked="0"/>
    </xf>
    <xf numFmtId="179" fontId="36" fillId="3" borderId="51" xfId="0" applyNumberFormat="1" applyFont="1" applyFill="1" applyBorder="1" applyAlignment="1" applyProtection="1">
      <alignment vertical="center"/>
      <protection locked="0"/>
    </xf>
    <xf numFmtId="179" fontId="36" fillId="3" borderId="52" xfId="0" applyNumberFormat="1" applyFont="1" applyFill="1" applyBorder="1" applyAlignment="1" applyProtection="1">
      <alignment vertical="center"/>
      <protection locked="0"/>
    </xf>
    <xf numFmtId="179" fontId="36" fillId="3" borderId="53" xfId="0" applyNumberFormat="1" applyFont="1" applyFill="1" applyBorder="1" applyAlignment="1" applyProtection="1">
      <alignment vertical="center"/>
      <protection locked="0"/>
    </xf>
    <xf numFmtId="179" fontId="36" fillId="0" borderId="5" xfId="0" applyNumberFormat="1" applyFont="1" applyBorder="1" applyAlignment="1" applyProtection="1">
      <alignment vertical="center"/>
    </xf>
    <xf numFmtId="179" fontId="36" fillId="0" borderId="33" xfId="0" applyNumberFormat="1" applyFont="1" applyBorder="1" applyAlignment="1" applyProtection="1">
      <alignment vertical="center"/>
    </xf>
    <xf numFmtId="179" fontId="36" fillId="0" borderId="34" xfId="0" applyNumberFormat="1" applyFont="1" applyBorder="1" applyAlignment="1" applyProtection="1">
      <alignment vertical="center"/>
    </xf>
    <xf numFmtId="0" fontId="36" fillId="0" borderId="42" xfId="0" applyFont="1" applyBorder="1" applyAlignment="1" applyProtection="1">
      <alignment horizontal="left" vertical="center"/>
    </xf>
    <xf numFmtId="0" fontId="36" fillId="0" borderId="55" xfId="0" applyFont="1" applyBorder="1" applyAlignment="1" applyProtection="1">
      <alignment horizontal="left" vertical="center"/>
    </xf>
    <xf numFmtId="0" fontId="36" fillId="0" borderId="56" xfId="0" applyFont="1" applyBorder="1" applyAlignment="1" applyProtection="1">
      <alignment horizontal="left" vertical="center"/>
    </xf>
    <xf numFmtId="179" fontId="36" fillId="0" borderId="54" xfId="0" applyNumberFormat="1" applyFont="1" applyBorder="1" applyAlignment="1" applyProtection="1">
      <alignment vertical="center"/>
    </xf>
    <xf numFmtId="179" fontId="36" fillId="0" borderId="55" xfId="0" applyNumberFormat="1" applyFont="1" applyBorder="1" applyAlignment="1" applyProtection="1">
      <alignment vertical="center"/>
    </xf>
    <xf numFmtId="179" fontId="36" fillId="0" borderId="56" xfId="0" applyNumberFormat="1" applyFont="1" applyBorder="1" applyAlignment="1" applyProtection="1">
      <alignment vertical="center"/>
    </xf>
    <xf numFmtId="0" fontId="8" fillId="3" borderId="40" xfId="5" applyFont="1" applyFill="1" applyBorder="1" applyAlignment="1" applyProtection="1">
      <alignment vertical="center"/>
      <protection locked="0"/>
    </xf>
    <xf numFmtId="179" fontId="36" fillId="3" borderId="51" xfId="0" applyNumberFormat="1" applyFont="1" applyFill="1" applyBorder="1" applyAlignment="1" applyProtection="1">
      <alignment horizontal="right" vertical="center"/>
      <protection locked="0"/>
    </xf>
    <xf numFmtId="179" fontId="36" fillId="3" borderId="52" xfId="0" applyNumberFormat="1" applyFont="1" applyFill="1" applyBorder="1" applyAlignment="1" applyProtection="1">
      <alignment horizontal="right" vertical="center"/>
      <protection locked="0"/>
    </xf>
    <xf numFmtId="179" fontId="36" fillId="3" borderId="53" xfId="0" applyNumberFormat="1" applyFont="1" applyFill="1" applyBorder="1" applyAlignment="1" applyProtection="1">
      <alignment horizontal="right" vertical="center"/>
      <protection locked="0"/>
    </xf>
    <xf numFmtId="0" fontId="36" fillId="0" borderId="51" xfId="0" applyFont="1" applyFill="1" applyBorder="1" applyAlignment="1" applyProtection="1">
      <alignment horizontal="center" vertical="center"/>
    </xf>
    <xf numFmtId="0" fontId="36" fillId="0" borderId="52" xfId="0" applyFont="1" applyFill="1" applyBorder="1" applyAlignment="1" applyProtection="1">
      <alignment horizontal="center" vertical="center"/>
    </xf>
    <xf numFmtId="0" fontId="36" fillId="0" borderId="53" xfId="0" applyFont="1" applyFill="1" applyBorder="1" applyAlignment="1" applyProtection="1">
      <alignment horizontal="center" vertical="center"/>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6" fillId="3" borderId="54" xfId="0" applyFont="1" applyFill="1" applyBorder="1" applyAlignment="1" applyProtection="1">
      <alignment vertical="center"/>
      <protection locked="0"/>
    </xf>
    <xf numFmtId="0" fontId="36" fillId="3" borderId="55" xfId="0" applyFont="1" applyFill="1" applyBorder="1" applyAlignment="1" applyProtection="1">
      <alignment vertical="center"/>
      <protection locked="0"/>
    </xf>
    <xf numFmtId="0" fontId="36" fillId="3" borderId="56" xfId="0" applyFont="1" applyFill="1" applyBorder="1" applyAlignment="1" applyProtection="1">
      <alignment vertical="center"/>
      <protection locked="0"/>
    </xf>
    <xf numFmtId="179" fontId="36" fillId="3" borderId="54" xfId="0" applyNumberFormat="1" applyFont="1" applyFill="1" applyBorder="1" applyAlignment="1" applyProtection="1">
      <alignment vertical="center"/>
      <protection locked="0"/>
    </xf>
    <xf numFmtId="179" fontId="36" fillId="3" borderId="55" xfId="0" applyNumberFormat="1" applyFont="1" applyFill="1" applyBorder="1" applyAlignment="1" applyProtection="1">
      <alignment vertical="center"/>
      <protection locked="0"/>
    </xf>
    <xf numFmtId="179" fontId="36" fillId="3" borderId="56" xfId="0" applyNumberFormat="1" applyFont="1" applyFill="1" applyBorder="1" applyAlignment="1" applyProtection="1">
      <alignment vertical="center"/>
      <protection locked="0"/>
    </xf>
    <xf numFmtId="0" fontId="36" fillId="0" borderId="54" xfId="0" applyFont="1" applyBorder="1" applyAlignment="1" applyProtection="1">
      <alignment horizontal="center" vertical="center"/>
    </xf>
    <xf numFmtId="0" fontId="36" fillId="0" borderId="55" xfId="0" applyFont="1" applyBorder="1" applyAlignment="1" applyProtection="1">
      <alignment horizontal="center" vertical="center"/>
    </xf>
    <xf numFmtId="0" fontId="36" fillId="0" borderId="56" xfId="0" applyFont="1" applyBorder="1" applyAlignment="1" applyProtection="1">
      <alignment horizontal="center" vertical="center"/>
    </xf>
    <xf numFmtId="0" fontId="0" fillId="3" borderId="36" xfId="0" applyFont="1" applyFill="1" applyBorder="1" applyAlignment="1" applyProtection="1">
      <alignment vertical="center"/>
      <protection locked="0"/>
    </xf>
    <xf numFmtId="0" fontId="24" fillId="3" borderId="36" xfId="0" applyFont="1" applyFill="1" applyBorder="1" applyAlignment="1" applyProtection="1">
      <alignment vertical="center"/>
      <protection locked="0"/>
    </xf>
    <xf numFmtId="0" fontId="36" fillId="0" borderId="46" xfId="0" applyFont="1" applyBorder="1" applyAlignment="1" applyProtection="1">
      <alignment horizontal="center" vertical="center" textRotation="255"/>
    </xf>
    <xf numFmtId="0" fontId="36" fillId="0" borderId="47" xfId="0" applyFont="1" applyBorder="1" applyAlignment="1" applyProtection="1">
      <alignment horizontal="center" vertical="center" textRotation="255"/>
    </xf>
    <xf numFmtId="0" fontId="36" fillId="0" borderId="22" xfId="0" applyFont="1" applyBorder="1" applyAlignment="1" applyProtection="1">
      <alignment horizontal="center" vertical="center" textRotation="255"/>
    </xf>
    <xf numFmtId="3" fontId="8" fillId="0" borderId="14" xfId="5" applyNumberFormat="1" applyFont="1" applyFill="1" applyBorder="1" applyAlignment="1" applyProtection="1">
      <alignment vertical="center"/>
    </xf>
    <xf numFmtId="0" fontId="25" fillId="0" borderId="38" xfId="5" applyFont="1" applyFill="1" applyBorder="1" applyAlignment="1" applyProtection="1">
      <alignment vertical="center"/>
    </xf>
    <xf numFmtId="0" fontId="1" fillId="0" borderId="5" xfId="0" applyFont="1" applyBorder="1" applyAlignment="1" applyProtection="1">
      <alignment horizontal="center" vertical="center"/>
    </xf>
    <xf numFmtId="0" fontId="1" fillId="4" borderId="33" xfId="0" applyFont="1" applyFill="1" applyBorder="1" applyAlignment="1" applyProtection="1">
      <alignment horizontal="left" vertical="center"/>
    </xf>
    <xf numFmtId="0" fontId="8" fillId="0" borderId="40" xfId="5" applyFont="1" applyFill="1" applyBorder="1" applyAlignment="1" applyProtection="1">
      <alignment vertical="center"/>
    </xf>
    <xf numFmtId="179" fontId="48" fillId="0" borderId="36" xfId="5" applyNumberFormat="1" applyFont="1" applyFill="1" applyBorder="1" applyAlignment="1" applyProtection="1">
      <alignment vertical="center"/>
    </xf>
    <xf numFmtId="179" fontId="48" fillId="0" borderId="37" xfId="5" applyNumberFormat="1" applyFont="1" applyFill="1" applyBorder="1" applyAlignment="1" applyProtection="1">
      <alignment vertical="center"/>
    </xf>
    <xf numFmtId="3" fontId="23" fillId="0" borderId="35" xfId="5" applyNumberFormat="1" applyFont="1" applyFill="1" applyBorder="1" applyAlignment="1" applyProtection="1">
      <alignment vertical="center"/>
    </xf>
    <xf numFmtId="0" fontId="31" fillId="0" borderId="36" xfId="5" applyFont="1" applyFill="1" applyBorder="1" applyAlignment="1" applyProtection="1">
      <alignment vertical="center"/>
    </xf>
    <xf numFmtId="182" fontId="8" fillId="3" borderId="33" xfId="0" applyNumberFormat="1" applyFont="1" applyFill="1" applyBorder="1" applyAlignment="1" applyProtection="1">
      <alignment vertical="center"/>
    </xf>
    <xf numFmtId="182" fontId="8" fillId="3" borderId="34" xfId="0" applyNumberFormat="1" applyFont="1" applyFill="1" applyBorder="1" applyAlignment="1" applyProtection="1">
      <alignment vertical="center"/>
    </xf>
    <xf numFmtId="0" fontId="24" fillId="0" borderId="14" xfId="0" applyFont="1" applyBorder="1" applyAlignment="1" applyProtection="1">
      <alignment horizontal="left" vertical="center"/>
    </xf>
    <xf numFmtId="0" fontId="24" fillId="0" borderId="38" xfId="0" applyFont="1" applyBorder="1" applyAlignment="1" applyProtection="1">
      <alignment horizontal="left" vertical="center"/>
    </xf>
    <xf numFmtId="0" fontId="24" fillId="0" borderId="39" xfId="0" applyFont="1" applyBorder="1" applyAlignment="1" applyProtection="1">
      <alignment horizontal="left" vertical="center"/>
    </xf>
    <xf numFmtId="0" fontId="38" fillId="0" borderId="15" xfId="5" applyFont="1" applyBorder="1" applyAlignment="1" applyProtection="1">
      <alignment vertical="center"/>
    </xf>
    <xf numFmtId="0" fontId="38" fillId="0" borderId="16" xfId="5" applyFont="1" applyBorder="1" applyAlignment="1" applyProtection="1">
      <alignment vertical="center"/>
    </xf>
    <xf numFmtId="0" fontId="4" fillId="0" borderId="0" xfId="5" applyFont="1" applyAlignment="1" applyProtection="1">
      <alignment horizontal="center" vertical="center"/>
    </xf>
    <xf numFmtId="0" fontId="38" fillId="0" borderId="5" xfId="5" applyFont="1" applyBorder="1" applyAlignment="1" applyProtection="1">
      <alignment horizontal="center" vertical="center"/>
    </xf>
    <xf numFmtId="0" fontId="38" fillId="0" borderId="33" xfId="5" applyFont="1" applyBorder="1" applyAlignment="1" applyProtection="1">
      <alignment horizontal="center" vertical="center"/>
    </xf>
    <xf numFmtId="0" fontId="38" fillId="0" borderId="86" xfId="5" applyFont="1" applyBorder="1" applyAlignment="1" applyProtection="1">
      <alignment horizontal="center" vertical="center"/>
    </xf>
    <xf numFmtId="0" fontId="38" fillId="0" borderId="4" xfId="5" applyFont="1" applyBorder="1" applyAlignment="1" applyProtection="1">
      <alignment horizontal="center" vertical="center"/>
    </xf>
    <xf numFmtId="0" fontId="38" fillId="0" borderId="87" xfId="5" applyFont="1" applyBorder="1" applyAlignment="1" applyProtection="1">
      <alignment horizontal="center" vertical="center"/>
    </xf>
    <xf numFmtId="0" fontId="38" fillId="0" borderId="88" xfId="5" applyFont="1" applyBorder="1" applyAlignment="1" applyProtection="1">
      <alignment horizontal="center" vertical="center"/>
    </xf>
    <xf numFmtId="0" fontId="38" fillId="0" borderId="6" xfId="5" applyFont="1" applyBorder="1" applyAlignment="1" applyProtection="1">
      <alignment horizontal="center" vertical="center"/>
    </xf>
    <xf numFmtId="0" fontId="38" fillId="0" borderId="89" xfId="5" applyFont="1" applyBorder="1" applyAlignment="1" applyProtection="1">
      <alignment horizontal="center" vertical="center"/>
    </xf>
    <xf numFmtId="0" fontId="38" fillId="0" borderId="90" xfId="5" applyFont="1" applyBorder="1" applyAlignment="1" applyProtection="1">
      <alignment horizontal="center" vertical="center"/>
    </xf>
    <xf numFmtId="0" fontId="4" fillId="0" borderId="0" xfId="0" applyFont="1" applyAlignment="1">
      <alignment horizontal="center" vertical="center"/>
    </xf>
    <xf numFmtId="0" fontId="0" fillId="4" borderId="12" xfId="0" applyFill="1" applyBorder="1" applyAlignment="1">
      <alignment vertical="center" shrinkToFit="1"/>
    </xf>
    <xf numFmtId="0" fontId="0" fillId="4" borderId="20" xfId="0" applyFill="1" applyBorder="1" applyAlignment="1">
      <alignment vertical="center" shrinkToFit="1"/>
    </xf>
    <xf numFmtId="0" fontId="0" fillId="0" borderId="12" xfId="0" applyBorder="1" applyAlignment="1">
      <alignmen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vertical="center" shrinkToFit="1"/>
    </xf>
    <xf numFmtId="0" fontId="0" fillId="0" borderId="7" xfId="0" applyBorder="1" applyAlignment="1">
      <alignment vertical="center" shrinkToFit="1"/>
    </xf>
    <xf numFmtId="0" fontId="0" fillId="0" borderId="19" xfId="0" applyBorder="1" applyAlignment="1">
      <alignment vertical="center" shrinkToFit="1"/>
    </xf>
  </cellXfs>
  <cellStyles count="6">
    <cellStyle name="パーセント" xfId="1" builtinId="5"/>
    <cellStyle name="パーセント 2" xfId="2"/>
    <cellStyle name="桁区切り" xfId="3" builtinId="6"/>
    <cellStyle name="桁区切り 2" xfId="4"/>
    <cellStyle name="標準" xfId="0" builtinId="0"/>
    <cellStyle name="標準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79211</xdr:colOff>
      <xdr:row>14</xdr:row>
      <xdr:rowOff>6163</xdr:rowOff>
    </xdr:from>
    <xdr:to>
      <xdr:col>8</xdr:col>
      <xdr:colOff>174070</xdr:colOff>
      <xdr:row>14</xdr:row>
      <xdr:rowOff>289191</xdr:rowOff>
    </xdr:to>
    <xdr:sp macro="" textlink="">
      <xdr:nvSpPr>
        <xdr:cNvPr id="2" name="円/楕円 1">
          <a:extLst>
            <a:ext uri="{FF2B5EF4-FFF2-40B4-BE49-F238E27FC236}">
              <a16:creationId xmlns:a16="http://schemas.microsoft.com/office/drawing/2014/main" id="{0A7B49AC-A97D-9346-8CEE-71EDCF63384B}"/>
            </a:ext>
          </a:extLst>
        </xdr:cNvPr>
        <xdr:cNvSpPr/>
      </xdr:nvSpPr>
      <xdr:spPr>
        <a:xfrm>
          <a:off x="1306143" y="2624417"/>
          <a:ext cx="522226" cy="2571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156131</xdr:colOff>
      <xdr:row>13</xdr:row>
      <xdr:rowOff>16133</xdr:rowOff>
    </xdr:from>
    <xdr:to>
      <xdr:col>26</xdr:col>
      <xdr:colOff>26447</xdr:colOff>
      <xdr:row>14</xdr:row>
      <xdr:rowOff>3816</xdr:rowOff>
    </xdr:to>
    <xdr:sp macro="" textlink="">
      <xdr:nvSpPr>
        <xdr:cNvPr id="3" name="円/楕円 2">
          <a:extLst>
            <a:ext uri="{FF2B5EF4-FFF2-40B4-BE49-F238E27FC236}">
              <a16:creationId xmlns:a16="http://schemas.microsoft.com/office/drawing/2014/main" id="{E2BD417C-0A9C-5047-BACA-DE8684F1F9AE}"/>
            </a:ext>
          </a:extLst>
        </xdr:cNvPr>
        <xdr:cNvSpPr/>
      </xdr:nvSpPr>
      <xdr:spPr>
        <a:xfrm>
          <a:off x="4039828" y="2328654"/>
          <a:ext cx="1339431" cy="25943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114842</xdr:colOff>
      <xdr:row>15</xdr:row>
      <xdr:rowOff>170087</xdr:rowOff>
    </xdr:from>
    <xdr:to>
      <xdr:col>2</xdr:col>
      <xdr:colOff>96144</xdr:colOff>
      <xdr:row>16</xdr:row>
      <xdr:rowOff>10799</xdr:rowOff>
    </xdr:to>
    <xdr:sp macro="" textlink="">
      <xdr:nvSpPr>
        <xdr:cNvPr id="4" name="円/楕円 3">
          <a:extLst>
            <a:ext uri="{FF2B5EF4-FFF2-40B4-BE49-F238E27FC236}">
              <a16:creationId xmlns:a16="http://schemas.microsoft.com/office/drawing/2014/main" id="{95043E1C-4792-C24A-B53F-B37609C0AD34}"/>
            </a:ext>
          </a:extLst>
        </xdr:cNvPr>
        <xdr:cNvSpPr/>
      </xdr:nvSpPr>
      <xdr:spPr>
        <a:xfrm>
          <a:off x="127542" y="2993876"/>
          <a:ext cx="374837" cy="16128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64828</xdr:colOff>
      <xdr:row>41</xdr:row>
      <xdr:rowOff>445</xdr:rowOff>
    </xdr:from>
    <xdr:to>
      <xdr:col>30</xdr:col>
      <xdr:colOff>81795</xdr:colOff>
      <xdr:row>41</xdr:row>
      <xdr:rowOff>297845</xdr:rowOff>
    </xdr:to>
    <xdr:sp macro="" textlink="">
      <xdr:nvSpPr>
        <xdr:cNvPr id="5" name="円/楕円 4">
          <a:extLst>
            <a:ext uri="{FF2B5EF4-FFF2-40B4-BE49-F238E27FC236}">
              <a16:creationId xmlns:a16="http://schemas.microsoft.com/office/drawing/2014/main" id="{4A111718-F3AB-8145-B2CD-1C408B71DA8B}"/>
            </a:ext>
          </a:extLst>
        </xdr:cNvPr>
        <xdr:cNvSpPr/>
      </xdr:nvSpPr>
      <xdr:spPr>
        <a:xfrm>
          <a:off x="5842861" y="13286419"/>
          <a:ext cx="423180" cy="2974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128644</xdr:colOff>
      <xdr:row>33</xdr:row>
      <xdr:rowOff>1494</xdr:rowOff>
    </xdr:from>
    <xdr:to>
      <xdr:col>24</xdr:col>
      <xdr:colOff>97513</xdr:colOff>
      <xdr:row>33</xdr:row>
      <xdr:rowOff>186686</xdr:rowOff>
    </xdr:to>
    <xdr:sp macro="" textlink="">
      <xdr:nvSpPr>
        <xdr:cNvPr id="6" name="円/楕円 5">
          <a:extLst>
            <a:ext uri="{FF2B5EF4-FFF2-40B4-BE49-F238E27FC236}">
              <a16:creationId xmlns:a16="http://schemas.microsoft.com/office/drawing/2014/main" id="{DC0C1E94-1D6F-3D43-801E-C48CC099297A}"/>
            </a:ext>
          </a:extLst>
        </xdr:cNvPr>
        <xdr:cNvSpPr/>
      </xdr:nvSpPr>
      <xdr:spPr>
        <a:xfrm>
          <a:off x="4891144" y="11802689"/>
          <a:ext cx="184427" cy="197538"/>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3865;&#23376;\Desktop\&#20013;&#23567;&#20225;&#26989;&#35386;&#26029;&#22763;\&#9733;&#9733;&#26441;&#20006;&#21306;&#20250;\&#9733;&#9733;&#26441;&#20006;&#21306;&#21830;&#24037;&#30456;&#35527;&#21729;\&#9733;&#9733;H30&#24180;&#24230;&#21830;&#24037;&#30456;&#35527;&#21729;\H30&#24180;4&#26376;_&#26612;&#29983;&#30000;&#12373;&#12435;&#65288;&#21109;&#26989;&#20491;&#21029;&#25903;&#25588;&#65289;\180429&#65288;&#26612;&#29983;&#30000;&#27096;&#65289;Ver3_&#26376;&#27425;&#25613;&#30410;&#12539;&#36039;&#37329;&#35336;&#30011;&#12289;&#21109;&#26989;&#35336;&#30011;&#65288;&#26441;&#20006;&#21306;&#12539;&#27096;&#24335;&#12539;&#35336;&#31639;&#24335;&#20837;&#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手順"/>
      <sheetName val="初期入力"/>
      <sheetName val="損益計画（初）"/>
      <sheetName val="損益計画（2）"/>
      <sheetName val="資金繰り計画（初）"/>
      <sheetName val="資金繰り計画（2）"/>
      <sheetName val="創業計画書"/>
      <sheetName val="保証料"/>
      <sheetName val="利息・月次支払額"/>
    </sheetNames>
    <sheetDataSet>
      <sheetData sheetId="0"/>
      <sheetData sheetId="1"/>
      <sheetData sheetId="2">
        <row r="14">
          <cell r="C14">
            <v>55</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showGridLines="0" showRowColHeaders="0" zoomScale="120" zoomScaleNormal="120" workbookViewId="0">
      <selection activeCell="D7" sqref="D7"/>
    </sheetView>
  </sheetViews>
  <sheetFormatPr defaultColWidth="11" defaultRowHeight="13"/>
  <cols>
    <col min="1" max="1" width="1" style="116" customWidth="1"/>
    <col min="2" max="2" width="18.1796875" style="116" customWidth="1"/>
    <col min="3" max="3" width="5.1796875" style="116" bestFit="1" customWidth="1"/>
    <col min="4" max="4" width="93.6328125" style="116" customWidth="1"/>
    <col min="5" max="16384" width="11" style="117"/>
  </cols>
  <sheetData>
    <row r="1" spans="2:4" ht="27" customHeight="1" thickBot="1">
      <c r="B1" s="200" t="s">
        <v>237</v>
      </c>
      <c r="C1" s="200"/>
      <c r="D1" s="199" t="s">
        <v>337</v>
      </c>
    </row>
    <row r="2" spans="2:4" ht="17" customHeight="1">
      <c r="B2" s="185" t="s">
        <v>55</v>
      </c>
      <c r="C2" s="186" t="s">
        <v>238</v>
      </c>
      <c r="D2" s="187" t="s">
        <v>58</v>
      </c>
    </row>
    <row r="3" spans="2:4" ht="35" customHeight="1">
      <c r="B3" s="201" t="s">
        <v>239</v>
      </c>
      <c r="C3" s="118" t="s">
        <v>240</v>
      </c>
      <c r="D3" s="188" t="s">
        <v>311</v>
      </c>
    </row>
    <row r="4" spans="2:4" ht="46" customHeight="1">
      <c r="B4" s="201"/>
      <c r="C4" s="118" t="s">
        <v>241</v>
      </c>
      <c r="D4" s="188" t="s">
        <v>313</v>
      </c>
    </row>
    <row r="5" spans="2:4" ht="35" customHeight="1">
      <c r="B5" s="201"/>
      <c r="C5" s="118" t="s">
        <v>242</v>
      </c>
      <c r="D5" s="188" t="s">
        <v>314</v>
      </c>
    </row>
    <row r="6" spans="2:4" ht="19.5" customHeight="1">
      <c r="B6" s="202" t="s">
        <v>56</v>
      </c>
      <c r="C6" s="183" t="s">
        <v>243</v>
      </c>
      <c r="D6" s="189" t="s">
        <v>310</v>
      </c>
    </row>
    <row r="7" spans="2:4" ht="19.5" customHeight="1">
      <c r="B7" s="202"/>
      <c r="C7" s="183" t="s">
        <v>244</v>
      </c>
      <c r="D7" s="189" t="s">
        <v>309</v>
      </c>
    </row>
    <row r="8" spans="2:4" ht="46.25" hidden="1" customHeight="1">
      <c r="B8" s="202"/>
      <c r="C8" s="183"/>
      <c r="D8" s="190" t="s">
        <v>308</v>
      </c>
    </row>
    <row r="9" spans="2:4" ht="36" customHeight="1">
      <c r="B9" s="202" t="s">
        <v>246</v>
      </c>
      <c r="C9" s="183" t="s">
        <v>245</v>
      </c>
      <c r="D9" s="190" t="s">
        <v>316</v>
      </c>
    </row>
    <row r="10" spans="2:4" ht="34.25" customHeight="1">
      <c r="B10" s="202"/>
      <c r="C10" s="183" t="s">
        <v>74</v>
      </c>
      <c r="D10" s="190" t="s">
        <v>307</v>
      </c>
    </row>
    <row r="11" spans="2:4" ht="21" customHeight="1">
      <c r="B11" s="202"/>
      <c r="C11" s="183" t="s">
        <v>75</v>
      </c>
      <c r="D11" s="190" t="s">
        <v>306</v>
      </c>
    </row>
    <row r="12" spans="2:4" ht="21" customHeight="1">
      <c r="B12" s="202"/>
      <c r="C12" s="183" t="s">
        <v>247</v>
      </c>
      <c r="D12" s="190" t="s">
        <v>305</v>
      </c>
    </row>
    <row r="13" spans="2:4" ht="31.25" customHeight="1">
      <c r="B13" s="202"/>
      <c r="C13" s="183" t="s">
        <v>76</v>
      </c>
      <c r="D13" s="190" t="s">
        <v>304</v>
      </c>
    </row>
    <row r="14" spans="2:4" ht="77" customHeight="1">
      <c r="B14" s="202"/>
      <c r="C14" s="183" t="s">
        <v>77</v>
      </c>
      <c r="D14" s="190" t="s">
        <v>312</v>
      </c>
    </row>
    <row r="15" spans="2:4" ht="18.75" customHeight="1">
      <c r="B15" s="191" t="s">
        <v>248</v>
      </c>
      <c r="C15" s="183" t="s">
        <v>78</v>
      </c>
      <c r="D15" s="190" t="s">
        <v>303</v>
      </c>
    </row>
    <row r="16" spans="2:4" ht="131" customHeight="1">
      <c r="B16" s="202" t="s">
        <v>250</v>
      </c>
      <c r="C16" s="183" t="s">
        <v>79</v>
      </c>
      <c r="D16" s="192" t="s">
        <v>321</v>
      </c>
    </row>
    <row r="17" spans="2:4" ht="37.25" customHeight="1">
      <c r="B17" s="202"/>
      <c r="C17" s="183" t="s">
        <v>249</v>
      </c>
      <c r="D17" s="190" t="s">
        <v>302</v>
      </c>
    </row>
    <row r="18" spans="2:4" ht="20.25" customHeight="1">
      <c r="B18" s="191" t="s">
        <v>251</v>
      </c>
      <c r="C18" s="183" t="s">
        <v>80</v>
      </c>
      <c r="D18" s="190" t="s">
        <v>315</v>
      </c>
    </row>
    <row r="19" spans="2:4" ht="105" customHeight="1">
      <c r="B19" s="191" t="s">
        <v>246</v>
      </c>
      <c r="C19" s="183" t="s">
        <v>81</v>
      </c>
      <c r="D19" s="190" t="s">
        <v>317</v>
      </c>
    </row>
    <row r="20" spans="2:4" ht="189" customHeight="1">
      <c r="B20" s="193" t="s">
        <v>274</v>
      </c>
      <c r="C20" s="183" t="s">
        <v>252</v>
      </c>
      <c r="D20" s="190" t="s">
        <v>301</v>
      </c>
    </row>
    <row r="21" spans="2:4" ht="50" customHeight="1" thickBot="1">
      <c r="B21" s="194" t="s">
        <v>274</v>
      </c>
      <c r="C21" s="195" t="s">
        <v>253</v>
      </c>
      <c r="D21" s="196" t="s">
        <v>284</v>
      </c>
    </row>
    <row r="22" spans="2:4">
      <c r="B22" s="145"/>
      <c r="C22" s="145"/>
      <c r="D22" s="145"/>
    </row>
    <row r="23" spans="2:4">
      <c r="B23" s="145"/>
      <c r="C23" s="145"/>
      <c r="D23" s="145"/>
    </row>
    <row r="24" spans="2:4">
      <c r="B24" s="145"/>
      <c r="C24" s="145"/>
      <c r="D24" s="145"/>
    </row>
    <row r="25" spans="2:4">
      <c r="B25" s="145"/>
      <c r="C25" s="145"/>
      <c r="D25" s="145"/>
    </row>
    <row r="26" spans="2:4">
      <c r="B26" s="145"/>
      <c r="C26" s="145"/>
      <c r="D26" s="145"/>
    </row>
    <row r="27" spans="2:4">
      <c r="B27" s="145"/>
      <c r="C27" s="145"/>
      <c r="D27" s="145"/>
    </row>
    <row r="28" spans="2:4">
      <c r="B28" s="145"/>
      <c r="C28" s="145"/>
      <c r="D28" s="145"/>
    </row>
    <row r="29" spans="2:4">
      <c r="B29" s="145"/>
      <c r="C29" s="145"/>
      <c r="D29" s="145"/>
    </row>
    <row r="30" spans="2:4">
      <c r="B30" s="145"/>
      <c r="C30" s="145"/>
      <c r="D30" s="145"/>
    </row>
    <row r="31" spans="2:4">
      <c r="B31" s="145"/>
      <c r="C31" s="145"/>
      <c r="D31" s="145"/>
    </row>
    <row r="32" spans="2:4">
      <c r="B32" s="145"/>
      <c r="C32" s="145"/>
      <c r="D32" s="145"/>
    </row>
    <row r="33" spans="2:4">
      <c r="B33" s="145"/>
      <c r="C33" s="145"/>
      <c r="D33" s="145"/>
    </row>
    <row r="34" spans="2:4">
      <c r="B34" s="145"/>
      <c r="C34" s="145"/>
      <c r="D34" s="145"/>
    </row>
    <row r="35" spans="2:4">
      <c r="B35" s="145"/>
      <c r="C35" s="145"/>
      <c r="D35" s="145"/>
    </row>
    <row r="36" spans="2:4">
      <c r="B36" s="145"/>
      <c r="C36" s="145"/>
      <c r="D36" s="145"/>
    </row>
    <row r="37" spans="2:4">
      <c r="B37" s="145"/>
      <c r="C37" s="145"/>
      <c r="D37" s="145"/>
    </row>
    <row r="38" spans="2:4">
      <c r="B38" s="145"/>
      <c r="C38" s="145"/>
      <c r="D38" s="145"/>
    </row>
    <row r="39" spans="2:4">
      <c r="B39" s="145"/>
      <c r="C39" s="145"/>
      <c r="D39" s="145"/>
    </row>
    <row r="40" spans="2:4">
      <c r="B40" s="145"/>
      <c r="C40" s="145"/>
      <c r="D40" s="145"/>
    </row>
    <row r="41" spans="2:4">
      <c r="B41" s="145"/>
      <c r="C41" s="145"/>
      <c r="D41" s="145"/>
    </row>
    <row r="42" spans="2:4">
      <c r="B42" s="145"/>
      <c r="C42" s="145"/>
      <c r="D42" s="145"/>
    </row>
    <row r="43" spans="2:4">
      <c r="B43" s="145"/>
      <c r="C43" s="145"/>
      <c r="D43" s="145"/>
    </row>
    <row r="44" spans="2:4">
      <c r="B44" s="145"/>
      <c r="C44" s="145"/>
      <c r="D44" s="145"/>
    </row>
    <row r="45" spans="2:4">
      <c r="B45" s="145"/>
      <c r="C45" s="145"/>
      <c r="D45" s="145"/>
    </row>
  </sheetData>
  <sheetProtection sheet="1"/>
  <mergeCells count="5">
    <mergeCell ref="B1:C1"/>
    <mergeCell ref="B3:B5"/>
    <mergeCell ref="B6:B8"/>
    <mergeCell ref="B9:B14"/>
    <mergeCell ref="B16:B17"/>
  </mergeCells>
  <phoneticPr fontId="2"/>
  <pageMargins left="0.31496062992125984" right="0.31496062992125984" top="0.35433070866141736" bottom="0.15748031496062992" header="0.31496062992125984" footer="0.31496062992125984"/>
  <pageSetup paperSize="9" scale="8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1"/>
  <sheetViews>
    <sheetView showGridLines="0" showRowColHeaders="0" showZeros="0" zoomScale="125" zoomScaleNormal="125" workbookViewId="0">
      <selection activeCell="M29" sqref="M29"/>
    </sheetView>
  </sheetViews>
  <sheetFormatPr defaultColWidth="8.6328125" defaultRowHeight="13"/>
  <cols>
    <col min="1" max="1" width="3.453125" customWidth="1"/>
    <col min="2" max="2" width="8.6328125" customWidth="1"/>
    <col min="3" max="3" width="4.6328125" customWidth="1"/>
    <col min="4" max="4" width="5" customWidth="1"/>
    <col min="5" max="5" width="3.1796875" customWidth="1"/>
    <col min="6" max="6" width="4.6328125" customWidth="1"/>
    <col min="7" max="7" width="5.6328125" customWidth="1"/>
    <col min="8" max="8" width="4.1796875" customWidth="1"/>
    <col min="9" max="9" width="5.6328125" customWidth="1"/>
    <col min="10" max="10" width="4.1796875" customWidth="1"/>
    <col min="11" max="11" width="5.6328125" customWidth="1"/>
    <col min="12" max="12" width="4.1796875" customWidth="1"/>
    <col min="13" max="13" width="5.6328125" customWidth="1"/>
    <col min="14" max="14" width="4.1796875" customWidth="1"/>
    <col min="15" max="15" width="5.6328125" customWidth="1"/>
    <col min="16" max="16" width="4.1796875" customWidth="1"/>
    <col min="17" max="17" width="10" customWidth="1"/>
    <col min="18" max="18" width="14.36328125" customWidth="1"/>
  </cols>
  <sheetData>
    <row r="1" spans="1:17" ht="18" customHeight="1">
      <c r="A1" s="211" t="s">
        <v>59</v>
      </c>
      <c r="B1" s="211"/>
      <c r="C1" s="211"/>
      <c r="D1" s="211"/>
      <c r="E1" s="211"/>
      <c r="F1" s="211"/>
      <c r="G1" s="211"/>
      <c r="H1" s="211"/>
      <c r="I1" s="211"/>
      <c r="J1" s="211"/>
      <c r="K1" s="211"/>
      <c r="L1" s="211"/>
      <c r="M1" s="211"/>
      <c r="N1" s="211"/>
      <c r="O1" s="211"/>
      <c r="P1" s="211"/>
      <c r="Q1" s="211"/>
    </row>
    <row r="2" spans="1:17" ht="18" customHeight="1">
      <c r="A2" s="137"/>
      <c r="B2" s="137"/>
      <c r="C2" s="137"/>
      <c r="D2" s="137"/>
      <c r="E2" s="137"/>
      <c r="F2" s="137"/>
      <c r="G2" s="137"/>
      <c r="H2" s="137"/>
      <c r="I2" s="137"/>
      <c r="J2" s="137"/>
      <c r="K2" s="137"/>
      <c r="L2" s="137"/>
      <c r="M2" s="137"/>
      <c r="N2" s="137"/>
      <c r="O2" s="137"/>
      <c r="P2" s="137"/>
      <c r="Q2" s="137"/>
    </row>
    <row r="3" spans="1:17" ht="18" customHeight="1">
      <c r="A3" s="137" t="s">
        <v>50</v>
      </c>
      <c r="B3" s="137" t="s">
        <v>54</v>
      </c>
      <c r="C3" s="203"/>
      <c r="D3" s="204"/>
      <c r="E3" s="204"/>
      <c r="F3" s="204"/>
      <c r="G3" s="204"/>
      <c r="H3" s="204"/>
      <c r="I3" s="205"/>
      <c r="J3" s="137"/>
      <c r="K3" s="137"/>
      <c r="L3" s="137"/>
      <c r="M3" s="137"/>
      <c r="N3" s="137"/>
      <c r="O3" s="137"/>
      <c r="P3" s="137"/>
      <c r="Q3" s="137"/>
    </row>
    <row r="4" spans="1:17" ht="18" customHeight="1">
      <c r="A4" s="137"/>
      <c r="B4" s="137"/>
      <c r="C4" s="137"/>
      <c r="D4" s="137"/>
      <c r="E4" s="137"/>
      <c r="F4" s="137"/>
      <c r="G4" s="137"/>
      <c r="H4" s="137"/>
      <c r="I4" s="137"/>
      <c r="J4" s="137"/>
      <c r="K4" s="137"/>
      <c r="L4" s="137"/>
      <c r="M4" s="137"/>
      <c r="N4" s="137"/>
      <c r="O4" s="137"/>
      <c r="P4" s="137"/>
      <c r="Q4" s="137"/>
    </row>
    <row r="5" spans="1:17" ht="18" customHeight="1">
      <c r="A5" s="137" t="s">
        <v>51</v>
      </c>
      <c r="B5" s="137" t="s">
        <v>52</v>
      </c>
      <c r="C5" s="137" t="s">
        <v>324</v>
      </c>
      <c r="D5" s="9"/>
      <c r="E5" s="137" t="s">
        <v>42</v>
      </c>
      <c r="F5" s="9"/>
      <c r="G5" s="137" t="s">
        <v>53</v>
      </c>
      <c r="H5" s="137"/>
      <c r="I5" s="137"/>
      <c r="J5" s="137"/>
      <c r="K5" s="137"/>
      <c r="L5" s="137"/>
      <c r="M5" s="137"/>
      <c r="N5" s="137"/>
      <c r="O5" s="137"/>
      <c r="P5" s="137"/>
      <c r="Q5" s="137"/>
    </row>
    <row r="6" spans="1:17" ht="18" customHeight="1">
      <c r="A6" s="137"/>
      <c r="B6" s="137"/>
      <c r="C6" s="137"/>
      <c r="D6" s="138"/>
      <c r="E6" s="137"/>
      <c r="F6" s="138"/>
      <c r="G6" s="137"/>
      <c r="H6" s="137"/>
      <c r="I6" s="137"/>
      <c r="J6" s="137"/>
      <c r="K6" s="137"/>
      <c r="L6" s="137"/>
      <c r="M6" s="137"/>
      <c r="N6" s="137"/>
      <c r="O6" s="137"/>
      <c r="P6" s="137"/>
      <c r="Q6" s="137"/>
    </row>
    <row r="7" spans="1:17" ht="18" customHeight="1">
      <c r="A7" s="137" t="s">
        <v>57</v>
      </c>
      <c r="B7" s="137" t="s">
        <v>66</v>
      </c>
      <c r="C7" s="137"/>
      <c r="D7" s="138"/>
      <c r="E7" s="137"/>
      <c r="F7" s="138"/>
      <c r="G7" s="137"/>
      <c r="H7" s="137"/>
      <c r="I7" s="137"/>
      <c r="J7" s="137"/>
      <c r="K7" s="137"/>
      <c r="L7" s="137"/>
      <c r="M7" s="137"/>
      <c r="N7" s="137"/>
      <c r="O7" s="137"/>
      <c r="P7" s="137"/>
      <c r="Q7" s="137"/>
    </row>
    <row r="8" spans="1:17" ht="18" customHeight="1">
      <c r="A8" s="137"/>
      <c r="B8" s="137" t="s">
        <v>67</v>
      </c>
      <c r="C8" s="139" t="s">
        <v>325</v>
      </c>
      <c r="D8" s="140">
        <f>D5</f>
        <v>0</v>
      </c>
      <c r="E8" s="137" t="s">
        <v>42</v>
      </c>
      <c r="F8" s="140">
        <f>$F$5</f>
        <v>0</v>
      </c>
      <c r="G8" s="137" t="s">
        <v>53</v>
      </c>
      <c r="H8" s="137" t="s">
        <v>69</v>
      </c>
      <c r="I8" s="137" t="s">
        <v>324</v>
      </c>
      <c r="J8" s="140">
        <f>IF(D8&gt;0,IF(F8&gt;1,D8+1,D8),0)</f>
        <v>0</v>
      </c>
      <c r="K8" s="137" t="s">
        <v>42</v>
      </c>
      <c r="L8" s="140">
        <f>IF(F8&gt;0,IF(F8=1,12,F8-1),0)</f>
        <v>0</v>
      </c>
      <c r="M8" s="137" t="s">
        <v>70</v>
      </c>
      <c r="N8" s="137"/>
      <c r="O8" s="137"/>
      <c r="P8" s="137"/>
      <c r="Q8" s="137"/>
    </row>
    <row r="9" spans="1:17">
      <c r="A9" s="137"/>
      <c r="B9" s="137" t="s">
        <v>68</v>
      </c>
      <c r="C9" s="139" t="s">
        <v>325</v>
      </c>
      <c r="D9" s="140">
        <f>IF(D8&gt;0,D8+1,0)</f>
        <v>0</v>
      </c>
      <c r="E9" s="137" t="s">
        <v>42</v>
      </c>
      <c r="F9" s="140">
        <f>$F$5</f>
        <v>0</v>
      </c>
      <c r="G9" s="137" t="s">
        <v>53</v>
      </c>
      <c r="H9" s="137" t="s">
        <v>69</v>
      </c>
      <c r="I9" s="137" t="s">
        <v>324</v>
      </c>
      <c r="J9" s="140">
        <f>IF(D9&gt;0,IF(F9&gt;1,D9+1,D9),0)</f>
        <v>0</v>
      </c>
      <c r="K9" s="137" t="s">
        <v>42</v>
      </c>
      <c r="L9" s="140">
        <f>IF(F9&gt;0,IF(F9=1,12,F9-1),0)</f>
        <v>0</v>
      </c>
      <c r="M9" s="137" t="s">
        <v>70</v>
      </c>
      <c r="N9" s="137"/>
      <c r="O9" s="137"/>
      <c r="P9" s="137"/>
      <c r="Q9" s="137"/>
    </row>
    <row r="10" spans="1:17">
      <c r="A10" s="137"/>
      <c r="B10" s="137"/>
      <c r="C10" s="137"/>
      <c r="D10" s="138"/>
      <c r="E10" s="137"/>
      <c r="F10" s="138"/>
      <c r="G10" s="137"/>
      <c r="H10" s="137"/>
      <c r="I10" s="137"/>
      <c r="J10" s="137"/>
      <c r="K10" s="137"/>
      <c r="L10" s="137"/>
      <c r="M10" s="137"/>
      <c r="N10" s="137"/>
      <c r="O10" s="137"/>
      <c r="P10" s="137"/>
      <c r="Q10" s="137"/>
    </row>
    <row r="11" spans="1:17">
      <c r="A11" s="137"/>
      <c r="B11" s="137"/>
      <c r="C11" s="137"/>
      <c r="D11" s="137"/>
      <c r="E11" s="137"/>
      <c r="F11" s="137"/>
      <c r="G11" s="137" t="s">
        <v>64</v>
      </c>
      <c r="H11" s="137"/>
      <c r="I11" s="137" t="s">
        <v>65</v>
      </c>
      <c r="J11" s="137"/>
      <c r="K11" s="137" t="s">
        <v>61</v>
      </c>
      <c r="L11" s="137"/>
      <c r="M11" s="137" t="s">
        <v>62</v>
      </c>
      <c r="N11" s="137"/>
      <c r="O11" s="137" t="s">
        <v>63</v>
      </c>
      <c r="P11" s="137"/>
      <c r="Q11" s="137"/>
    </row>
    <row r="12" spans="1:17">
      <c r="A12" s="137" t="s">
        <v>60</v>
      </c>
      <c r="B12" s="206" t="s">
        <v>334</v>
      </c>
      <c r="C12" s="207"/>
      <c r="D12" s="207"/>
      <c r="E12" s="207"/>
      <c r="F12" s="208"/>
      <c r="G12" s="141">
        <f>100-I12-K12-M12-O12</f>
        <v>100</v>
      </c>
      <c r="H12" s="137" t="s">
        <v>45</v>
      </c>
      <c r="I12" s="9"/>
      <c r="J12" s="137" t="s">
        <v>45</v>
      </c>
      <c r="K12" s="9"/>
      <c r="L12" s="137" t="s">
        <v>45</v>
      </c>
      <c r="M12" s="9"/>
      <c r="N12" s="137" t="s">
        <v>45</v>
      </c>
      <c r="O12" s="9"/>
      <c r="P12" s="137" t="s">
        <v>45</v>
      </c>
      <c r="Q12" s="137" t="s">
        <v>71</v>
      </c>
    </row>
    <row r="13" spans="1:17">
      <c r="A13" s="137"/>
      <c r="B13" s="198" t="s">
        <v>335</v>
      </c>
      <c r="C13" s="137"/>
      <c r="D13" s="137"/>
      <c r="E13" s="137"/>
      <c r="F13" s="137"/>
      <c r="G13" s="137"/>
      <c r="H13" s="137"/>
      <c r="I13" s="137"/>
      <c r="J13" s="137"/>
      <c r="K13" s="137"/>
      <c r="L13" s="137"/>
      <c r="M13" s="137"/>
      <c r="N13" s="137"/>
      <c r="O13" s="137"/>
      <c r="P13" s="137"/>
      <c r="Q13" s="137"/>
    </row>
    <row r="14" spans="1:17">
      <c r="A14" s="137"/>
      <c r="B14" s="209" t="s">
        <v>336</v>
      </c>
      <c r="C14" s="210"/>
      <c r="D14" s="210"/>
      <c r="E14" s="210"/>
      <c r="F14" s="210"/>
      <c r="G14" s="210"/>
      <c r="H14" s="210"/>
      <c r="I14" s="210"/>
      <c r="J14" s="210"/>
      <c r="K14" s="210"/>
      <c r="L14" s="210"/>
      <c r="M14" s="210"/>
      <c r="N14" s="210"/>
      <c r="O14" s="210"/>
      <c r="P14" s="210"/>
      <c r="Q14" s="210"/>
    </row>
    <row r="15" spans="1:17" hidden="1">
      <c r="A15" s="137"/>
      <c r="B15" s="137"/>
      <c r="C15" s="137"/>
      <c r="D15" s="137"/>
      <c r="E15" s="137"/>
      <c r="F15" s="137"/>
      <c r="G15" s="137"/>
      <c r="H15" s="137"/>
      <c r="I15" s="137"/>
      <c r="J15" s="137"/>
      <c r="K15" s="137"/>
      <c r="L15" s="137"/>
      <c r="M15" s="137"/>
      <c r="N15" s="137"/>
      <c r="O15" s="137"/>
      <c r="P15" s="137"/>
      <c r="Q15" s="137"/>
    </row>
    <row r="16" spans="1:17" hidden="1">
      <c r="A16" s="137" t="s">
        <v>72</v>
      </c>
      <c r="B16" s="137" t="s">
        <v>73</v>
      </c>
      <c r="C16" s="137"/>
      <c r="D16" s="137"/>
      <c r="E16" s="137"/>
      <c r="F16" s="137"/>
      <c r="G16" s="137"/>
      <c r="H16" s="137"/>
      <c r="I16" s="137"/>
      <c r="J16" s="137"/>
      <c r="K16" s="137"/>
      <c r="L16" s="137"/>
      <c r="M16" s="137"/>
      <c r="N16" s="137"/>
      <c r="O16" s="137"/>
      <c r="P16" s="137"/>
      <c r="Q16" s="137"/>
    </row>
    <row r="17" spans="1:17" hidden="1">
      <c r="A17" s="137"/>
      <c r="B17" s="142">
        <f>IF(F5&gt;0,F5,1)</f>
        <v>1</v>
      </c>
      <c r="C17" s="143">
        <f>IF(B17=12,1,B17+1)</f>
        <v>2</v>
      </c>
      <c r="D17" s="143">
        <f t="shared" ref="D17:M17" si="0">IF(C17=12,1,C17+1)</f>
        <v>3</v>
      </c>
      <c r="E17" s="143">
        <f t="shared" si="0"/>
        <v>4</v>
      </c>
      <c r="F17" s="143">
        <f t="shared" si="0"/>
        <v>5</v>
      </c>
      <c r="G17" s="143">
        <f t="shared" si="0"/>
        <v>6</v>
      </c>
      <c r="H17" s="143">
        <f t="shared" si="0"/>
        <v>7</v>
      </c>
      <c r="I17" s="143">
        <f t="shared" si="0"/>
        <v>8</v>
      </c>
      <c r="J17" s="143">
        <f t="shared" si="0"/>
        <v>9</v>
      </c>
      <c r="K17" s="143">
        <f t="shared" si="0"/>
        <v>10</v>
      </c>
      <c r="L17" s="143">
        <f t="shared" si="0"/>
        <v>11</v>
      </c>
      <c r="M17" s="144">
        <f t="shared" si="0"/>
        <v>12</v>
      </c>
      <c r="N17" s="137"/>
      <c r="O17" s="137"/>
      <c r="P17" s="137"/>
      <c r="Q17" s="137"/>
    </row>
    <row r="18" spans="1:17">
      <c r="A18" s="137"/>
      <c r="B18" s="137"/>
      <c r="C18" s="137"/>
      <c r="D18" s="137"/>
      <c r="E18" s="137"/>
      <c r="F18" s="137"/>
      <c r="G18" s="137"/>
      <c r="H18" s="137"/>
      <c r="I18" s="137"/>
      <c r="J18" s="137"/>
      <c r="K18" s="137"/>
      <c r="L18" s="137"/>
      <c r="M18" s="137"/>
      <c r="N18" s="137"/>
      <c r="O18" s="137"/>
      <c r="P18" s="137"/>
      <c r="Q18" s="137"/>
    </row>
    <row r="20" spans="1:17" ht="18" customHeight="1"/>
    <row r="21" spans="1:17" ht="18" customHeight="1"/>
    <row r="22" spans="1:17" ht="18" customHeight="1"/>
    <row r="23" spans="1:17" ht="18" customHeight="1"/>
    <row r="24" spans="1:17" ht="18" customHeight="1"/>
    <row r="25" spans="1:17" ht="18" customHeight="1"/>
    <row r="26" spans="1:17" ht="18" customHeight="1"/>
    <row r="27" spans="1:17" ht="18" customHeight="1"/>
    <row r="28" spans="1:17" ht="18" customHeight="1"/>
    <row r="29" spans="1:17" ht="18" customHeight="1"/>
    <row r="30" spans="1:17" ht="18" customHeight="1"/>
    <row r="31" spans="1:17" ht="18" customHeight="1"/>
  </sheetData>
  <sheetProtection sheet="1"/>
  <mergeCells count="4">
    <mergeCell ref="C3:I3"/>
    <mergeCell ref="B12:F12"/>
    <mergeCell ref="B14:Q14"/>
    <mergeCell ref="A1:Q1"/>
  </mergeCells>
  <phoneticPr fontId="2"/>
  <pageMargins left="0.78700000000000003" right="0.78700000000000003" top="0.98399999999999999" bottom="0.98399999999999999" header="0.51200000000000001" footer="0.51200000000000001"/>
  <pageSetup paperSize="9" orientation="portrait"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1"/>
  <sheetViews>
    <sheetView showGridLines="0" showRowColHeaders="0" showZeros="0" zoomScale="125" zoomScaleNormal="125" zoomScaleSheetLayoutView="70" workbookViewId="0">
      <pane xSplit="2" ySplit="5" topLeftCell="C6" activePane="bottomRight" state="frozen"/>
      <selection activeCell="R12" sqref="R12"/>
      <selection pane="topRight" activeCell="R12" sqref="R12"/>
      <selection pane="bottomLeft" activeCell="R12" sqref="R12"/>
      <selection pane="bottomRight" activeCell="D8" sqref="D8"/>
    </sheetView>
  </sheetViews>
  <sheetFormatPr defaultColWidth="11" defaultRowHeight="13"/>
  <cols>
    <col min="1" max="1" width="3" style="12" customWidth="1"/>
    <col min="2" max="2" width="18.453125" style="12" customWidth="1"/>
    <col min="3" max="3" width="9.1796875" style="12" customWidth="1"/>
    <col min="4" max="15" width="8" style="12" customWidth="1"/>
    <col min="16" max="16" width="10.36328125" style="12" customWidth="1"/>
    <col min="17" max="16384" width="11" style="12"/>
  </cols>
  <sheetData>
    <row r="1" spans="1:17" ht="9.75" customHeight="1">
      <c r="A1" s="128"/>
      <c r="B1" s="128"/>
      <c r="C1" s="128"/>
      <c r="D1" s="128"/>
      <c r="E1" s="128"/>
      <c r="F1" s="128"/>
      <c r="G1" s="128"/>
      <c r="H1" s="128"/>
      <c r="I1" s="128"/>
      <c r="J1" s="128"/>
      <c r="K1" s="128"/>
      <c r="L1" s="128"/>
      <c r="M1" s="128"/>
      <c r="N1" s="128"/>
      <c r="O1" s="128"/>
      <c r="P1" s="128"/>
    </row>
    <row r="2" spans="1:17" ht="18" customHeight="1">
      <c r="A2" s="217" t="s">
        <v>331</v>
      </c>
      <c r="B2" s="217"/>
      <c r="C2" s="217"/>
      <c r="D2" s="217"/>
      <c r="E2" s="217"/>
      <c r="F2" s="217"/>
      <c r="G2" s="217"/>
      <c r="H2" s="217"/>
      <c r="I2" s="217"/>
      <c r="J2" s="217"/>
      <c r="K2" s="217"/>
      <c r="L2" s="217"/>
      <c r="M2" s="217"/>
      <c r="N2" s="217"/>
      <c r="O2" s="217"/>
      <c r="P2" s="217"/>
    </row>
    <row r="3" spans="1:17" ht="6.75" customHeight="1">
      <c r="A3" s="128"/>
      <c r="B3" s="128"/>
      <c r="C3" s="128"/>
      <c r="D3" s="128"/>
      <c r="E3" s="128"/>
      <c r="F3" s="128"/>
      <c r="G3" s="128"/>
      <c r="H3" s="128"/>
      <c r="I3" s="128"/>
      <c r="J3" s="128"/>
      <c r="K3" s="128"/>
      <c r="L3" s="128"/>
      <c r="M3" s="128"/>
      <c r="N3" s="128"/>
      <c r="O3" s="128"/>
      <c r="P3" s="128"/>
    </row>
    <row r="4" spans="1:17" ht="18" customHeight="1" thickBot="1">
      <c r="A4" s="128"/>
      <c r="B4" s="216" t="str">
        <f>CONCATENATE(初期入力!B3,初期入力!C3)</f>
        <v>名称 ：</v>
      </c>
      <c r="C4" s="216"/>
      <c r="D4" s="216"/>
      <c r="E4" s="216"/>
      <c r="F4" s="216"/>
      <c r="G4" s="224"/>
      <c r="H4" s="224"/>
      <c r="I4" s="224"/>
      <c r="J4" s="224"/>
      <c r="K4" s="224"/>
      <c r="L4" s="224"/>
      <c r="M4" s="128"/>
      <c r="N4" s="128"/>
      <c r="O4" s="128"/>
      <c r="P4" s="13" t="s">
        <v>13</v>
      </c>
    </row>
    <row r="5" spans="1:17" ht="18" customHeight="1" thickBot="1">
      <c r="A5" s="214" t="s">
        <v>12</v>
      </c>
      <c r="B5" s="215"/>
      <c r="C5" s="22" t="s">
        <v>185</v>
      </c>
      <c r="D5" s="14" t="str">
        <f>CONCATENATE(初期入力!B17,初期入力!$G$5)</f>
        <v>1月</v>
      </c>
      <c r="E5" s="14" t="str">
        <f>CONCATENATE(初期入力!C17,初期入力!$G$5)</f>
        <v>2月</v>
      </c>
      <c r="F5" s="14" t="str">
        <f>CONCATENATE(初期入力!D17,初期入力!$G$5)</f>
        <v>3月</v>
      </c>
      <c r="G5" s="14" t="str">
        <f>CONCATENATE(初期入力!E17,初期入力!$G$5)</f>
        <v>4月</v>
      </c>
      <c r="H5" s="14" t="str">
        <f>CONCATENATE(初期入力!F17,初期入力!$G$5)</f>
        <v>5月</v>
      </c>
      <c r="I5" s="14" t="str">
        <f>CONCATENATE(初期入力!G17,初期入力!$G$5)</f>
        <v>6月</v>
      </c>
      <c r="J5" s="14" t="str">
        <f>CONCATENATE(初期入力!H17,初期入力!$G$5)</f>
        <v>7月</v>
      </c>
      <c r="K5" s="14" t="str">
        <f>CONCATENATE(初期入力!I17,初期入力!$G$5)</f>
        <v>8月</v>
      </c>
      <c r="L5" s="14" t="str">
        <f>CONCATENATE(初期入力!J17,初期入力!$G$5)</f>
        <v>9月</v>
      </c>
      <c r="M5" s="14" t="str">
        <f>CONCATENATE(初期入力!K17,初期入力!$G$5)</f>
        <v>10月</v>
      </c>
      <c r="N5" s="14" t="str">
        <f>CONCATENATE(初期入力!L17,初期入力!$G$5)</f>
        <v>11月</v>
      </c>
      <c r="O5" s="14" t="str">
        <f>CONCATENATE(初期入力!M17,初期入力!$G$5)</f>
        <v>12月</v>
      </c>
      <c r="P5" s="15" t="s">
        <v>11</v>
      </c>
    </row>
    <row r="6" spans="1:17" ht="18" customHeight="1">
      <c r="A6" s="218" t="s">
        <v>8</v>
      </c>
      <c r="B6" s="34" t="s">
        <v>228</v>
      </c>
      <c r="C6" s="133"/>
      <c r="D6" s="85"/>
      <c r="E6" s="85"/>
      <c r="F6" s="85"/>
      <c r="G6" s="85"/>
      <c r="H6" s="85"/>
      <c r="I6" s="85"/>
      <c r="J6" s="85"/>
      <c r="K6" s="85"/>
      <c r="L6" s="85"/>
      <c r="M6" s="85"/>
      <c r="N6" s="85"/>
      <c r="O6" s="85"/>
      <c r="P6" s="86">
        <f>SUM(C6:O6)</f>
        <v>0</v>
      </c>
    </row>
    <row r="7" spans="1:17" ht="18" customHeight="1">
      <c r="A7" s="219"/>
      <c r="B7" s="28" t="s">
        <v>193</v>
      </c>
      <c r="C7" s="134"/>
      <c r="D7" s="87"/>
      <c r="E7" s="87"/>
      <c r="F7" s="87"/>
      <c r="G7" s="87"/>
      <c r="H7" s="87"/>
      <c r="I7" s="87"/>
      <c r="J7" s="87"/>
      <c r="K7" s="87"/>
      <c r="L7" s="87"/>
      <c r="M7" s="87"/>
      <c r="N7" s="87"/>
      <c r="O7" s="87"/>
      <c r="P7" s="88">
        <f>SUM(C7:O7)</f>
        <v>0</v>
      </c>
    </row>
    <row r="8" spans="1:17" ht="18" customHeight="1">
      <c r="A8" s="220"/>
      <c r="B8" s="28" t="s">
        <v>194</v>
      </c>
      <c r="C8" s="134"/>
      <c r="D8" s="87"/>
      <c r="E8" s="87"/>
      <c r="F8" s="87"/>
      <c r="G8" s="87"/>
      <c r="H8" s="87"/>
      <c r="I8" s="87"/>
      <c r="J8" s="87"/>
      <c r="K8" s="87"/>
      <c r="L8" s="87"/>
      <c r="M8" s="87"/>
      <c r="N8" s="87"/>
      <c r="O8" s="87"/>
      <c r="P8" s="88">
        <f>SUM(C8:O8)</f>
        <v>0</v>
      </c>
    </row>
    <row r="9" spans="1:17" ht="18" customHeight="1" thickBot="1">
      <c r="A9" s="221"/>
      <c r="B9" s="16" t="s">
        <v>0</v>
      </c>
      <c r="C9" s="89">
        <f t="shared" ref="C9:O9" si="0">SUM(C6:C8)</f>
        <v>0</v>
      </c>
      <c r="D9" s="89">
        <f t="shared" si="0"/>
        <v>0</v>
      </c>
      <c r="E9" s="89">
        <f t="shared" si="0"/>
        <v>0</v>
      </c>
      <c r="F9" s="89">
        <f t="shared" si="0"/>
        <v>0</v>
      </c>
      <c r="G9" s="89">
        <f t="shared" si="0"/>
        <v>0</v>
      </c>
      <c r="H9" s="89">
        <f t="shared" si="0"/>
        <v>0</v>
      </c>
      <c r="I9" s="89">
        <f t="shared" si="0"/>
        <v>0</v>
      </c>
      <c r="J9" s="89">
        <f t="shared" si="0"/>
        <v>0</v>
      </c>
      <c r="K9" s="89">
        <f t="shared" si="0"/>
        <v>0</v>
      </c>
      <c r="L9" s="89">
        <f t="shared" si="0"/>
        <v>0</v>
      </c>
      <c r="M9" s="89">
        <f t="shared" si="0"/>
        <v>0</v>
      </c>
      <c r="N9" s="89">
        <f t="shared" si="0"/>
        <v>0</v>
      </c>
      <c r="O9" s="89">
        <f t="shared" si="0"/>
        <v>0</v>
      </c>
      <c r="P9" s="90">
        <f>SUM(C9:O9)</f>
        <v>0</v>
      </c>
    </row>
    <row r="10" spans="1:17" ht="18" customHeight="1">
      <c r="A10" s="218" t="s">
        <v>9</v>
      </c>
      <c r="B10" s="17" t="s">
        <v>1</v>
      </c>
      <c r="C10" s="135"/>
      <c r="D10" s="91">
        <f>C13</f>
        <v>0</v>
      </c>
      <c r="E10" s="91">
        <f>D13</f>
        <v>0</v>
      </c>
      <c r="F10" s="91">
        <f>E13</f>
        <v>0</v>
      </c>
      <c r="G10" s="91">
        <f t="shared" ref="G10:N10" si="1">F13</f>
        <v>0</v>
      </c>
      <c r="H10" s="91">
        <f t="shared" si="1"/>
        <v>0</v>
      </c>
      <c r="I10" s="91">
        <f t="shared" si="1"/>
        <v>0</v>
      </c>
      <c r="J10" s="91">
        <f t="shared" si="1"/>
        <v>0</v>
      </c>
      <c r="K10" s="91">
        <f t="shared" si="1"/>
        <v>0</v>
      </c>
      <c r="L10" s="91">
        <f t="shared" si="1"/>
        <v>0</v>
      </c>
      <c r="M10" s="91">
        <f t="shared" si="1"/>
        <v>0</v>
      </c>
      <c r="N10" s="91">
        <f t="shared" si="1"/>
        <v>0</v>
      </c>
      <c r="O10" s="91">
        <f>N13</f>
        <v>0</v>
      </c>
      <c r="P10" s="92">
        <f>C10</f>
        <v>0</v>
      </c>
    </row>
    <row r="11" spans="1:17" ht="18" customHeight="1">
      <c r="A11" s="220"/>
      <c r="B11" s="18" t="s">
        <v>196</v>
      </c>
      <c r="C11" s="111"/>
      <c r="D11" s="87"/>
      <c r="E11" s="87"/>
      <c r="F11" s="87"/>
      <c r="G11" s="87"/>
      <c r="H11" s="87"/>
      <c r="I11" s="87"/>
      <c r="J11" s="87"/>
      <c r="K11" s="87"/>
      <c r="L11" s="87"/>
      <c r="M11" s="87"/>
      <c r="N11" s="87"/>
      <c r="O11" s="87"/>
      <c r="P11" s="88">
        <f>SUM(C11:O11)</f>
        <v>0</v>
      </c>
    </row>
    <row r="12" spans="1:17" ht="18" customHeight="1">
      <c r="A12" s="220"/>
      <c r="B12" s="18" t="s">
        <v>235</v>
      </c>
      <c r="C12" s="111"/>
      <c r="D12" s="87"/>
      <c r="E12" s="87"/>
      <c r="F12" s="87"/>
      <c r="G12" s="87"/>
      <c r="H12" s="87"/>
      <c r="I12" s="87"/>
      <c r="J12" s="87"/>
      <c r="K12" s="87"/>
      <c r="L12" s="87"/>
      <c r="M12" s="87"/>
      <c r="N12" s="87"/>
      <c r="O12" s="87"/>
      <c r="P12" s="88">
        <f>SUM(C12:O12)</f>
        <v>0</v>
      </c>
    </row>
    <row r="13" spans="1:17" ht="18" customHeight="1">
      <c r="A13" s="220"/>
      <c r="B13" s="18" t="s">
        <v>2</v>
      </c>
      <c r="C13" s="111"/>
      <c r="D13" s="87"/>
      <c r="E13" s="87"/>
      <c r="F13" s="87"/>
      <c r="G13" s="87"/>
      <c r="H13" s="87"/>
      <c r="I13" s="87"/>
      <c r="J13" s="87"/>
      <c r="K13" s="87"/>
      <c r="L13" s="87"/>
      <c r="M13" s="87"/>
      <c r="N13" s="87"/>
      <c r="O13" s="87"/>
      <c r="P13" s="88">
        <f>O13</f>
        <v>0</v>
      </c>
      <c r="Q13" s="108" t="s">
        <v>232</v>
      </c>
    </row>
    <row r="14" spans="1:17" ht="18" customHeight="1" thickBot="1">
      <c r="A14" s="221"/>
      <c r="B14" s="16" t="s">
        <v>3</v>
      </c>
      <c r="C14" s="112">
        <f>SUM(C10:C12)-C13</f>
        <v>0</v>
      </c>
      <c r="D14" s="89">
        <f>SUM(D10:D12)-D13</f>
        <v>0</v>
      </c>
      <c r="E14" s="89">
        <f>SUM(E10:E12)-E13</f>
        <v>0</v>
      </c>
      <c r="F14" s="89">
        <f t="shared" ref="F14:O14" si="2">SUM(F10:F12)-F13</f>
        <v>0</v>
      </c>
      <c r="G14" s="89">
        <f t="shared" si="2"/>
        <v>0</v>
      </c>
      <c r="H14" s="89">
        <f t="shared" si="2"/>
        <v>0</v>
      </c>
      <c r="I14" s="89">
        <f t="shared" si="2"/>
        <v>0</v>
      </c>
      <c r="J14" s="89">
        <f t="shared" si="2"/>
        <v>0</v>
      </c>
      <c r="K14" s="89">
        <f t="shared" si="2"/>
        <v>0</v>
      </c>
      <c r="L14" s="89">
        <f t="shared" si="2"/>
        <v>0</v>
      </c>
      <c r="M14" s="89">
        <f t="shared" si="2"/>
        <v>0</v>
      </c>
      <c r="N14" s="89">
        <f t="shared" si="2"/>
        <v>0</v>
      </c>
      <c r="O14" s="89">
        <f t="shared" si="2"/>
        <v>0</v>
      </c>
      <c r="P14" s="90">
        <f>SUM(P10:P12)-P13</f>
        <v>0</v>
      </c>
      <c r="Q14" s="108"/>
    </row>
    <row r="15" spans="1:17" ht="18" customHeight="1" thickBot="1">
      <c r="A15" s="222" t="s">
        <v>4</v>
      </c>
      <c r="B15" s="223"/>
      <c r="C15" s="94">
        <f>C9-C14</f>
        <v>0</v>
      </c>
      <c r="D15" s="94">
        <f>D9-D14</f>
        <v>0</v>
      </c>
      <c r="E15" s="94">
        <f t="shared" ref="E15:N15" si="3">E9-E14</f>
        <v>0</v>
      </c>
      <c r="F15" s="94">
        <f t="shared" si="3"/>
        <v>0</v>
      </c>
      <c r="G15" s="94">
        <f t="shared" si="3"/>
        <v>0</v>
      </c>
      <c r="H15" s="94">
        <f t="shared" si="3"/>
        <v>0</v>
      </c>
      <c r="I15" s="94">
        <f t="shared" si="3"/>
        <v>0</v>
      </c>
      <c r="J15" s="94">
        <f t="shared" si="3"/>
        <v>0</v>
      </c>
      <c r="K15" s="94">
        <f t="shared" si="3"/>
        <v>0</v>
      </c>
      <c r="L15" s="94">
        <f t="shared" si="3"/>
        <v>0</v>
      </c>
      <c r="M15" s="94">
        <f t="shared" si="3"/>
        <v>0</v>
      </c>
      <c r="N15" s="94">
        <f t="shared" si="3"/>
        <v>0</v>
      </c>
      <c r="O15" s="94">
        <f>O9-O14</f>
        <v>0</v>
      </c>
      <c r="P15" s="95">
        <f>SUM(C15:O15)</f>
        <v>0</v>
      </c>
    </row>
    <row r="16" spans="1:17" ht="18" customHeight="1">
      <c r="A16" s="218" t="s">
        <v>10</v>
      </c>
      <c r="B16" s="17" t="s">
        <v>254</v>
      </c>
      <c r="C16" s="113"/>
      <c r="D16" s="85"/>
      <c r="E16" s="85"/>
      <c r="F16" s="85"/>
      <c r="G16" s="85"/>
      <c r="H16" s="85"/>
      <c r="I16" s="85"/>
      <c r="J16" s="85"/>
      <c r="K16" s="85"/>
      <c r="L16" s="85"/>
      <c r="M16" s="85"/>
      <c r="N16" s="85"/>
      <c r="O16" s="85"/>
      <c r="P16" s="86">
        <f>SUM(C16:O16)</f>
        <v>0</v>
      </c>
    </row>
    <row r="17" spans="1:16" ht="18" customHeight="1">
      <c r="A17" s="220"/>
      <c r="B17" s="18" t="s">
        <v>255</v>
      </c>
      <c r="C17" s="87"/>
      <c r="D17" s="87"/>
      <c r="E17" s="87"/>
      <c r="F17" s="87"/>
      <c r="G17" s="87"/>
      <c r="H17" s="87"/>
      <c r="I17" s="87"/>
      <c r="J17" s="87"/>
      <c r="K17" s="87"/>
      <c r="L17" s="87"/>
      <c r="M17" s="87"/>
      <c r="N17" s="87"/>
      <c r="O17" s="87"/>
      <c r="P17" s="88">
        <f t="shared" ref="P17:P27" si="4">SUM(C17:O17)</f>
        <v>0</v>
      </c>
    </row>
    <row r="18" spans="1:16" ht="18" customHeight="1">
      <c r="A18" s="220"/>
      <c r="B18" s="18" t="s">
        <v>256</v>
      </c>
      <c r="C18" s="111"/>
      <c r="D18" s="111"/>
      <c r="E18" s="124"/>
      <c r="F18" s="124"/>
      <c r="G18" s="124"/>
      <c r="H18" s="124"/>
      <c r="I18" s="124"/>
      <c r="J18" s="124"/>
      <c r="K18" s="124"/>
      <c r="L18" s="124"/>
      <c r="M18" s="124"/>
      <c r="N18" s="124"/>
      <c r="O18" s="124"/>
      <c r="P18" s="88">
        <f t="shared" si="4"/>
        <v>0</v>
      </c>
    </row>
    <row r="19" spans="1:16" ht="18" customHeight="1">
      <c r="A19" s="220"/>
      <c r="B19" s="73" t="s">
        <v>257</v>
      </c>
      <c r="C19" s="114"/>
      <c r="D19" s="110"/>
      <c r="E19" s="110"/>
      <c r="F19" s="110"/>
      <c r="G19" s="110"/>
      <c r="H19" s="110"/>
      <c r="I19" s="110"/>
      <c r="J19" s="110"/>
      <c r="K19" s="110"/>
      <c r="L19" s="110"/>
      <c r="M19" s="110"/>
      <c r="N19" s="110"/>
      <c r="O19" s="110"/>
      <c r="P19" s="88">
        <f t="shared" si="4"/>
        <v>0</v>
      </c>
    </row>
    <row r="20" spans="1:16" ht="18" customHeight="1">
      <c r="A20" s="220"/>
      <c r="B20" s="21" t="s">
        <v>258</v>
      </c>
      <c r="C20" s="111"/>
      <c r="D20" s="87"/>
      <c r="E20" s="87"/>
      <c r="F20" s="87"/>
      <c r="G20" s="87"/>
      <c r="H20" s="87"/>
      <c r="I20" s="87"/>
      <c r="J20" s="87"/>
      <c r="K20" s="87"/>
      <c r="L20" s="87"/>
      <c r="M20" s="87"/>
      <c r="N20" s="87"/>
      <c r="O20" s="87"/>
      <c r="P20" s="88">
        <f t="shared" si="4"/>
        <v>0</v>
      </c>
    </row>
    <row r="21" spans="1:16" ht="18" customHeight="1">
      <c r="A21" s="220"/>
      <c r="B21" s="21" t="s">
        <v>259</v>
      </c>
      <c r="C21" s="111"/>
      <c r="D21" s="87"/>
      <c r="E21" s="87"/>
      <c r="F21" s="87"/>
      <c r="G21" s="87"/>
      <c r="H21" s="87"/>
      <c r="I21" s="87"/>
      <c r="J21" s="87"/>
      <c r="K21" s="87"/>
      <c r="L21" s="87"/>
      <c r="M21" s="87"/>
      <c r="N21" s="87"/>
      <c r="O21" s="87"/>
      <c r="P21" s="88">
        <f t="shared" si="4"/>
        <v>0</v>
      </c>
    </row>
    <row r="22" spans="1:16" ht="18" customHeight="1">
      <c r="A22" s="220"/>
      <c r="B22" s="21" t="s">
        <v>260</v>
      </c>
      <c r="C22" s="111"/>
      <c r="D22" s="87"/>
      <c r="E22" s="87"/>
      <c r="F22" s="87"/>
      <c r="G22" s="87"/>
      <c r="H22" s="87"/>
      <c r="I22" s="87"/>
      <c r="J22" s="87"/>
      <c r="K22" s="87"/>
      <c r="L22" s="87"/>
      <c r="M22" s="87"/>
      <c r="N22" s="87"/>
      <c r="O22" s="87"/>
      <c r="P22" s="88">
        <f t="shared" si="4"/>
        <v>0</v>
      </c>
    </row>
    <row r="23" spans="1:16" ht="18" customHeight="1">
      <c r="A23" s="220"/>
      <c r="B23" s="119" t="s">
        <v>285</v>
      </c>
      <c r="C23" s="115"/>
      <c r="D23" s="87"/>
      <c r="E23" s="87"/>
      <c r="F23" s="87"/>
      <c r="G23" s="87"/>
      <c r="H23" s="87"/>
      <c r="I23" s="87"/>
      <c r="J23" s="87"/>
      <c r="K23" s="87"/>
      <c r="L23" s="87"/>
      <c r="M23" s="87"/>
      <c r="N23" s="87"/>
      <c r="O23" s="87"/>
      <c r="P23" s="88">
        <f t="shared" si="4"/>
        <v>0</v>
      </c>
    </row>
    <row r="24" spans="1:16" ht="18" customHeight="1">
      <c r="A24" s="220"/>
      <c r="B24" s="21" t="s">
        <v>286</v>
      </c>
      <c r="C24" s="111"/>
      <c r="D24" s="87"/>
      <c r="E24" s="87"/>
      <c r="F24" s="87"/>
      <c r="G24" s="87"/>
      <c r="H24" s="87"/>
      <c r="I24" s="87"/>
      <c r="J24" s="87"/>
      <c r="K24" s="87"/>
      <c r="L24" s="87"/>
      <c r="M24" s="87"/>
      <c r="N24" s="87"/>
      <c r="O24" s="87"/>
      <c r="P24" s="88">
        <f t="shared" si="4"/>
        <v>0</v>
      </c>
    </row>
    <row r="25" spans="1:16" ht="18" customHeight="1">
      <c r="A25" s="220"/>
      <c r="B25" s="136" t="s">
        <v>261</v>
      </c>
      <c r="C25" s="181"/>
      <c r="D25" s="87"/>
      <c r="E25" s="87"/>
      <c r="F25" s="87"/>
      <c r="G25" s="87"/>
      <c r="H25" s="87"/>
      <c r="I25" s="87"/>
      <c r="J25" s="87"/>
      <c r="K25" s="87"/>
      <c r="L25" s="87"/>
      <c r="M25" s="87"/>
      <c r="N25" s="87"/>
      <c r="O25" s="87"/>
      <c r="P25" s="88">
        <f t="shared" si="4"/>
        <v>0</v>
      </c>
    </row>
    <row r="26" spans="1:16" ht="18" customHeight="1">
      <c r="A26" s="220"/>
      <c r="B26" s="18" t="s">
        <v>262</v>
      </c>
      <c r="C26" s="111"/>
      <c r="D26" s="87"/>
      <c r="E26" s="87"/>
      <c r="F26" s="87"/>
      <c r="G26" s="87"/>
      <c r="H26" s="87"/>
      <c r="I26" s="87"/>
      <c r="J26" s="87"/>
      <c r="K26" s="87"/>
      <c r="L26" s="87"/>
      <c r="M26" s="87"/>
      <c r="N26" s="87"/>
      <c r="O26" s="87"/>
      <c r="P26" s="88">
        <f t="shared" si="4"/>
        <v>0</v>
      </c>
    </row>
    <row r="27" spans="1:16" ht="18" customHeight="1">
      <c r="A27" s="220"/>
      <c r="B27" s="21" t="s">
        <v>263</v>
      </c>
      <c r="C27" s="111"/>
      <c r="D27" s="87"/>
      <c r="E27" s="87"/>
      <c r="F27" s="87"/>
      <c r="G27" s="87"/>
      <c r="H27" s="87"/>
      <c r="I27" s="87"/>
      <c r="J27" s="87"/>
      <c r="K27" s="87"/>
      <c r="L27" s="87"/>
      <c r="M27" s="87"/>
      <c r="N27" s="87"/>
      <c r="O27" s="87"/>
      <c r="P27" s="88">
        <f t="shared" si="4"/>
        <v>0</v>
      </c>
    </row>
    <row r="28" spans="1:16" ht="18" customHeight="1" thickBot="1">
      <c r="A28" s="221"/>
      <c r="B28" s="16" t="s">
        <v>6</v>
      </c>
      <c r="C28" s="89">
        <f>SUM(C16:C27)</f>
        <v>0</v>
      </c>
      <c r="D28" s="89">
        <f t="shared" ref="D28:O28" si="5">SUM(D16:D27)</f>
        <v>0</v>
      </c>
      <c r="E28" s="89">
        <f t="shared" si="5"/>
        <v>0</v>
      </c>
      <c r="F28" s="89">
        <f t="shared" si="5"/>
        <v>0</v>
      </c>
      <c r="G28" s="89">
        <f t="shared" si="5"/>
        <v>0</v>
      </c>
      <c r="H28" s="89">
        <f t="shared" si="5"/>
        <v>0</v>
      </c>
      <c r="I28" s="89">
        <f t="shared" si="5"/>
        <v>0</v>
      </c>
      <c r="J28" s="89">
        <f t="shared" si="5"/>
        <v>0</v>
      </c>
      <c r="K28" s="89">
        <f t="shared" si="5"/>
        <v>0</v>
      </c>
      <c r="L28" s="89">
        <f t="shared" si="5"/>
        <v>0</v>
      </c>
      <c r="M28" s="89">
        <f t="shared" si="5"/>
        <v>0</v>
      </c>
      <c r="N28" s="89">
        <f t="shared" si="5"/>
        <v>0</v>
      </c>
      <c r="O28" s="89">
        <f t="shared" si="5"/>
        <v>0</v>
      </c>
      <c r="P28" s="90">
        <f>SUM(C28:O28)</f>
        <v>0</v>
      </c>
    </row>
    <row r="29" spans="1:16" ht="18" customHeight="1" thickBot="1">
      <c r="A29" s="212" t="s">
        <v>7</v>
      </c>
      <c r="B29" s="213"/>
      <c r="C29" s="98">
        <f>C15-C28</f>
        <v>0</v>
      </c>
      <c r="D29" s="98">
        <f t="shared" ref="D29:N29" si="6">D15-D28</f>
        <v>0</v>
      </c>
      <c r="E29" s="98">
        <f t="shared" si="6"/>
        <v>0</v>
      </c>
      <c r="F29" s="98">
        <f t="shared" si="6"/>
        <v>0</v>
      </c>
      <c r="G29" s="98">
        <f t="shared" si="6"/>
        <v>0</v>
      </c>
      <c r="H29" s="98">
        <f t="shared" si="6"/>
        <v>0</v>
      </c>
      <c r="I29" s="98">
        <f t="shared" si="6"/>
        <v>0</v>
      </c>
      <c r="J29" s="98">
        <f t="shared" si="6"/>
        <v>0</v>
      </c>
      <c r="K29" s="98">
        <f t="shared" si="6"/>
        <v>0</v>
      </c>
      <c r="L29" s="98">
        <f t="shared" si="6"/>
        <v>0</v>
      </c>
      <c r="M29" s="98">
        <f t="shared" si="6"/>
        <v>0</v>
      </c>
      <c r="N29" s="98">
        <f t="shared" si="6"/>
        <v>0</v>
      </c>
      <c r="O29" s="98">
        <f>O15-O28</f>
        <v>0</v>
      </c>
      <c r="P29" s="99">
        <f>SUM(C29:O29)</f>
        <v>0</v>
      </c>
    </row>
    <row r="30" spans="1:16" ht="18" customHeight="1"/>
    <row r="31" spans="1:16" ht="18" customHeight="1"/>
  </sheetData>
  <sheetProtection sheet="1"/>
  <mergeCells count="9">
    <mergeCell ref="A29:B29"/>
    <mergeCell ref="A5:B5"/>
    <mergeCell ref="B4:F4"/>
    <mergeCell ref="A2:P2"/>
    <mergeCell ref="A6:A9"/>
    <mergeCell ref="A10:A14"/>
    <mergeCell ref="A16:A28"/>
    <mergeCell ref="A15:B15"/>
    <mergeCell ref="G4:L4"/>
  </mergeCells>
  <phoneticPr fontId="2"/>
  <pageMargins left="0.39370078740157483" right="0.19685039370078741" top="0.59055118110236227" bottom="0.39370078740157483" header="0.31496062992125984" footer="0.31496062992125984"/>
  <pageSetup paperSize="9" orientation="landscape" blackAndWhite="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31"/>
  <sheetViews>
    <sheetView showGridLines="0" showRowColHeaders="0" showZeros="0" zoomScale="125" zoomScaleNormal="125" zoomScaleSheetLayoutView="85" workbookViewId="0">
      <pane xSplit="2" ySplit="5" topLeftCell="C6" activePane="bottomRight" state="frozen"/>
      <selection activeCell="R18" sqref="R18"/>
      <selection pane="topRight" activeCell="R18" sqref="R18"/>
      <selection pane="bottomLeft" activeCell="R18" sqref="R18"/>
      <selection pane="bottomRight" activeCell="H16" sqref="H16"/>
    </sheetView>
  </sheetViews>
  <sheetFormatPr defaultColWidth="11" defaultRowHeight="13"/>
  <cols>
    <col min="1" max="1" width="3" style="12" customWidth="1"/>
    <col min="2" max="2" width="18.6328125" style="12" customWidth="1"/>
    <col min="3" max="14" width="8" style="12" customWidth="1"/>
    <col min="15" max="15" width="10.36328125" style="12" customWidth="1"/>
    <col min="16" max="16384" width="11" style="12"/>
  </cols>
  <sheetData>
    <row r="1" spans="1:15" ht="9.75" customHeight="1">
      <c r="A1" s="128"/>
      <c r="B1" s="128"/>
      <c r="C1" s="128"/>
      <c r="D1" s="128"/>
      <c r="E1" s="128"/>
      <c r="F1" s="128"/>
      <c r="G1" s="128"/>
      <c r="H1" s="128"/>
      <c r="I1" s="128"/>
      <c r="J1" s="128"/>
      <c r="K1" s="128"/>
      <c r="L1" s="128"/>
      <c r="M1" s="128"/>
      <c r="N1" s="128"/>
      <c r="O1" s="128"/>
    </row>
    <row r="2" spans="1:15" ht="18" customHeight="1">
      <c r="A2" s="217" t="s">
        <v>329</v>
      </c>
      <c r="B2" s="217"/>
      <c r="C2" s="217"/>
      <c r="D2" s="217"/>
      <c r="E2" s="217"/>
      <c r="F2" s="217"/>
      <c r="G2" s="217"/>
      <c r="H2" s="217"/>
      <c r="I2" s="217"/>
      <c r="J2" s="217"/>
      <c r="K2" s="217"/>
      <c r="L2" s="217"/>
      <c r="M2" s="217"/>
      <c r="N2" s="217"/>
      <c r="O2" s="217"/>
    </row>
    <row r="3" spans="1:15" ht="6.75" customHeight="1">
      <c r="A3" s="128"/>
      <c r="B3" s="128"/>
      <c r="C3" s="128"/>
      <c r="D3" s="128"/>
      <c r="E3" s="128"/>
      <c r="F3" s="128"/>
      <c r="G3" s="128"/>
      <c r="H3" s="128"/>
      <c r="I3" s="128"/>
      <c r="J3" s="128"/>
      <c r="K3" s="128"/>
      <c r="L3" s="128"/>
      <c r="M3" s="128"/>
      <c r="N3" s="128"/>
      <c r="O3" s="128"/>
    </row>
    <row r="4" spans="1:15" ht="18" customHeight="1" thickBot="1">
      <c r="A4" s="128"/>
      <c r="B4" s="216" t="str">
        <f>CONCATENATE(初期入力!B3,初期入力!C3)</f>
        <v>名称 ：</v>
      </c>
      <c r="C4" s="216"/>
      <c r="D4" s="216"/>
      <c r="E4" s="216"/>
      <c r="F4" s="224"/>
      <c r="G4" s="224"/>
      <c r="H4" s="224"/>
      <c r="I4" s="224"/>
      <c r="J4" s="224"/>
      <c r="K4" s="224"/>
      <c r="L4" s="128"/>
      <c r="M4" s="128"/>
      <c r="N4" s="128"/>
      <c r="O4" s="13" t="s">
        <v>13</v>
      </c>
    </row>
    <row r="5" spans="1:15" ht="18" customHeight="1" thickBot="1">
      <c r="A5" s="214" t="s">
        <v>12</v>
      </c>
      <c r="B5" s="215"/>
      <c r="C5" s="19" t="str">
        <f>'損益計画（初）'!D5</f>
        <v>1月</v>
      </c>
      <c r="D5" s="19" t="str">
        <f>'損益計画（初）'!E5</f>
        <v>2月</v>
      </c>
      <c r="E5" s="19" t="str">
        <f>'損益計画（初）'!F5</f>
        <v>3月</v>
      </c>
      <c r="F5" s="19" t="str">
        <f>'損益計画（初）'!G5</f>
        <v>4月</v>
      </c>
      <c r="G5" s="19" t="str">
        <f>'損益計画（初）'!H5</f>
        <v>5月</v>
      </c>
      <c r="H5" s="19" t="str">
        <f>'損益計画（初）'!I5</f>
        <v>6月</v>
      </c>
      <c r="I5" s="19" t="str">
        <f>'損益計画（初）'!J5</f>
        <v>7月</v>
      </c>
      <c r="J5" s="19" t="str">
        <f>'損益計画（初）'!K5</f>
        <v>8月</v>
      </c>
      <c r="K5" s="19" t="str">
        <f>'損益計画（初）'!L5</f>
        <v>9月</v>
      </c>
      <c r="L5" s="19" t="str">
        <f>'損益計画（初）'!M5</f>
        <v>10月</v>
      </c>
      <c r="M5" s="19" t="str">
        <f>'損益計画（初）'!N5</f>
        <v>11月</v>
      </c>
      <c r="N5" s="19" t="str">
        <f>'損益計画（初）'!O5</f>
        <v>12月</v>
      </c>
      <c r="O5" s="15" t="s">
        <v>11</v>
      </c>
    </row>
    <row r="6" spans="1:15" ht="18" customHeight="1">
      <c r="A6" s="220"/>
      <c r="B6" s="29" t="str">
        <f>'損益計画（初）'!B6</f>
        <v>A売上</v>
      </c>
      <c r="C6" s="85"/>
      <c r="D6" s="85"/>
      <c r="E6" s="85"/>
      <c r="F6" s="85"/>
      <c r="G6" s="85"/>
      <c r="H6" s="85"/>
      <c r="I6" s="85"/>
      <c r="J6" s="85"/>
      <c r="K6" s="85"/>
      <c r="L6" s="85"/>
      <c r="M6" s="85"/>
      <c r="N6" s="85"/>
      <c r="O6" s="88">
        <f>SUM(C6:N6)</f>
        <v>0</v>
      </c>
    </row>
    <row r="7" spans="1:15" ht="18" customHeight="1">
      <c r="A7" s="220"/>
      <c r="B7" s="18" t="str">
        <f>'損益計画（初）'!B7</f>
        <v>B売上</v>
      </c>
      <c r="C7" s="87"/>
      <c r="D7" s="87"/>
      <c r="E7" s="87"/>
      <c r="F7" s="87"/>
      <c r="G7" s="87"/>
      <c r="H7" s="87"/>
      <c r="I7" s="87"/>
      <c r="J7" s="87"/>
      <c r="K7" s="87"/>
      <c r="L7" s="87"/>
      <c r="M7" s="87"/>
      <c r="N7" s="87"/>
      <c r="O7" s="88">
        <f>SUM(C7:N7)</f>
        <v>0</v>
      </c>
    </row>
    <row r="8" spans="1:15" ht="18" customHeight="1">
      <c r="A8" s="220"/>
      <c r="B8" s="18" t="str">
        <f>'損益計画（初）'!B8</f>
        <v>C売上</v>
      </c>
      <c r="C8" s="87"/>
      <c r="D8" s="87"/>
      <c r="E8" s="87"/>
      <c r="F8" s="87"/>
      <c r="G8" s="87"/>
      <c r="H8" s="87"/>
      <c r="I8" s="87"/>
      <c r="J8" s="87"/>
      <c r="K8" s="87"/>
      <c r="L8" s="87"/>
      <c r="M8" s="87"/>
      <c r="N8" s="87"/>
      <c r="O8" s="88">
        <f>SUM(C8:N8)</f>
        <v>0</v>
      </c>
    </row>
    <row r="9" spans="1:15" ht="18" customHeight="1" thickBot="1">
      <c r="A9" s="221"/>
      <c r="B9" s="16" t="s">
        <v>0</v>
      </c>
      <c r="C9" s="89">
        <f t="shared" ref="C9:N9" si="0">SUM(C6:C8)</f>
        <v>0</v>
      </c>
      <c r="D9" s="89">
        <f t="shared" si="0"/>
        <v>0</v>
      </c>
      <c r="E9" s="89">
        <f t="shared" si="0"/>
        <v>0</v>
      </c>
      <c r="F9" s="89">
        <f t="shared" si="0"/>
        <v>0</v>
      </c>
      <c r="G9" s="89">
        <f t="shared" si="0"/>
        <v>0</v>
      </c>
      <c r="H9" s="89">
        <f t="shared" si="0"/>
        <v>0</v>
      </c>
      <c r="I9" s="89">
        <f t="shared" si="0"/>
        <v>0</v>
      </c>
      <c r="J9" s="89">
        <f>SUM(J6:J8)</f>
        <v>0</v>
      </c>
      <c r="K9" s="89">
        <f t="shared" si="0"/>
        <v>0</v>
      </c>
      <c r="L9" s="89">
        <f t="shared" si="0"/>
        <v>0</v>
      </c>
      <c r="M9" s="89">
        <f t="shared" si="0"/>
        <v>0</v>
      </c>
      <c r="N9" s="89">
        <f t="shared" si="0"/>
        <v>0</v>
      </c>
      <c r="O9" s="90">
        <f>SUM(C9:N9)</f>
        <v>0</v>
      </c>
    </row>
    <row r="10" spans="1:15" ht="18" customHeight="1">
      <c r="A10" s="218" t="s">
        <v>9</v>
      </c>
      <c r="B10" s="17" t="str">
        <f>'損益計画（初）'!B10</f>
        <v>期首在庫</v>
      </c>
      <c r="C10" s="91">
        <f>'損益計画（初）'!O13</f>
        <v>0</v>
      </c>
      <c r="D10" s="91">
        <f>C13</f>
        <v>0</v>
      </c>
      <c r="E10" s="91">
        <f>D13</f>
        <v>0</v>
      </c>
      <c r="F10" s="91">
        <f t="shared" ref="F10:N10" si="1">E13</f>
        <v>0</v>
      </c>
      <c r="G10" s="91">
        <f t="shared" si="1"/>
        <v>0</v>
      </c>
      <c r="H10" s="91">
        <f t="shared" si="1"/>
        <v>0</v>
      </c>
      <c r="I10" s="91">
        <f t="shared" si="1"/>
        <v>0</v>
      </c>
      <c r="J10" s="91">
        <f>I13</f>
        <v>0</v>
      </c>
      <c r="K10" s="91">
        <f t="shared" si="1"/>
        <v>0</v>
      </c>
      <c r="L10" s="91">
        <f t="shared" si="1"/>
        <v>0</v>
      </c>
      <c r="M10" s="91">
        <f t="shared" si="1"/>
        <v>0</v>
      </c>
      <c r="N10" s="91">
        <f t="shared" si="1"/>
        <v>0</v>
      </c>
      <c r="O10" s="86">
        <f>C10</f>
        <v>0</v>
      </c>
    </row>
    <row r="11" spans="1:15" ht="18" customHeight="1">
      <c r="A11" s="220"/>
      <c r="B11" s="18" t="str">
        <f>'損益計画（初）'!B11</f>
        <v>仕入</v>
      </c>
      <c r="C11" s="87"/>
      <c r="D11" s="87"/>
      <c r="E11" s="87"/>
      <c r="F11" s="87"/>
      <c r="G11" s="87"/>
      <c r="H11" s="87"/>
      <c r="I11" s="87"/>
      <c r="J11" s="87"/>
      <c r="K11" s="87"/>
      <c r="L11" s="87"/>
      <c r="M11" s="87"/>
      <c r="N11" s="87"/>
      <c r="O11" s="88">
        <f>SUM(C11:N11)</f>
        <v>0</v>
      </c>
    </row>
    <row r="12" spans="1:15" ht="18" customHeight="1">
      <c r="A12" s="220"/>
      <c r="B12" s="18" t="str">
        <f>'損益計画（初）'!B12</f>
        <v>外注費</v>
      </c>
      <c r="C12" s="87"/>
      <c r="D12" s="87"/>
      <c r="E12" s="87"/>
      <c r="F12" s="87"/>
      <c r="G12" s="87"/>
      <c r="H12" s="87"/>
      <c r="I12" s="87"/>
      <c r="J12" s="87"/>
      <c r="K12" s="87"/>
      <c r="L12" s="87"/>
      <c r="M12" s="87"/>
      <c r="N12" s="87"/>
      <c r="O12" s="88">
        <f>SUM(C12:N12)</f>
        <v>0</v>
      </c>
    </row>
    <row r="13" spans="1:15" ht="18" customHeight="1">
      <c r="A13" s="220"/>
      <c r="B13" s="18" t="str">
        <f>'損益計画（初）'!B13</f>
        <v>期末在庫</v>
      </c>
      <c r="C13" s="87"/>
      <c r="D13" s="87"/>
      <c r="E13" s="87"/>
      <c r="F13" s="87"/>
      <c r="G13" s="87"/>
      <c r="H13" s="87"/>
      <c r="I13" s="87"/>
      <c r="J13" s="87"/>
      <c r="K13" s="87"/>
      <c r="L13" s="87"/>
      <c r="M13" s="87"/>
      <c r="N13" s="87"/>
      <c r="O13" s="88">
        <f>N13</f>
        <v>0</v>
      </c>
    </row>
    <row r="14" spans="1:15" ht="18" customHeight="1" thickBot="1">
      <c r="A14" s="221"/>
      <c r="B14" s="16" t="s">
        <v>3</v>
      </c>
      <c r="C14" s="89">
        <f>SUM(C10:C12)-C13</f>
        <v>0</v>
      </c>
      <c r="D14" s="89">
        <f t="shared" ref="D14:N14" si="2">SUM(D10:D12)-D13</f>
        <v>0</v>
      </c>
      <c r="E14" s="89">
        <f t="shared" si="2"/>
        <v>0</v>
      </c>
      <c r="F14" s="89">
        <f t="shared" si="2"/>
        <v>0</v>
      </c>
      <c r="G14" s="89">
        <f t="shared" si="2"/>
        <v>0</v>
      </c>
      <c r="H14" s="89">
        <f t="shared" si="2"/>
        <v>0</v>
      </c>
      <c r="I14" s="89">
        <f t="shared" si="2"/>
        <v>0</v>
      </c>
      <c r="J14" s="89">
        <f>SUM(J10:J12)-J13</f>
        <v>0</v>
      </c>
      <c r="K14" s="89">
        <f t="shared" si="2"/>
        <v>0</v>
      </c>
      <c r="L14" s="89">
        <f t="shared" si="2"/>
        <v>0</v>
      </c>
      <c r="M14" s="89">
        <f t="shared" si="2"/>
        <v>0</v>
      </c>
      <c r="N14" s="89">
        <f t="shared" si="2"/>
        <v>0</v>
      </c>
      <c r="O14" s="90">
        <f>SUM(O10:O12)-O13</f>
        <v>0</v>
      </c>
    </row>
    <row r="15" spans="1:15" ht="18" customHeight="1" thickBot="1">
      <c r="A15" s="222" t="s">
        <v>4</v>
      </c>
      <c r="B15" s="223"/>
      <c r="C15" s="94">
        <f>C9-C14</f>
        <v>0</v>
      </c>
      <c r="D15" s="94">
        <f t="shared" ref="D15:N15" si="3">D9-D14</f>
        <v>0</v>
      </c>
      <c r="E15" s="94">
        <f t="shared" si="3"/>
        <v>0</v>
      </c>
      <c r="F15" s="94">
        <f t="shared" si="3"/>
        <v>0</v>
      </c>
      <c r="G15" s="94">
        <f t="shared" si="3"/>
        <v>0</v>
      </c>
      <c r="H15" s="94">
        <f t="shared" si="3"/>
        <v>0</v>
      </c>
      <c r="I15" s="94">
        <f t="shared" si="3"/>
        <v>0</v>
      </c>
      <c r="J15" s="94">
        <f t="shared" si="3"/>
        <v>0</v>
      </c>
      <c r="K15" s="94">
        <f t="shared" si="3"/>
        <v>0</v>
      </c>
      <c r="L15" s="94">
        <f t="shared" si="3"/>
        <v>0</v>
      </c>
      <c r="M15" s="94">
        <f t="shared" si="3"/>
        <v>0</v>
      </c>
      <c r="N15" s="94">
        <f t="shared" si="3"/>
        <v>0</v>
      </c>
      <c r="O15" s="95">
        <f t="shared" ref="O15:O29" si="4">SUM(C15:N15)</f>
        <v>0</v>
      </c>
    </row>
    <row r="16" spans="1:15" ht="18" customHeight="1">
      <c r="A16" s="218" t="s">
        <v>10</v>
      </c>
      <c r="B16" s="17" t="str">
        <f>'損益計画（初）'!B16</f>
        <v>人件費</v>
      </c>
      <c r="C16" s="85"/>
      <c r="D16" s="85"/>
      <c r="E16" s="85"/>
      <c r="F16" s="85"/>
      <c r="G16" s="85"/>
      <c r="H16" s="85"/>
      <c r="I16" s="85"/>
      <c r="J16" s="85"/>
      <c r="K16" s="85"/>
      <c r="L16" s="85"/>
      <c r="M16" s="85"/>
      <c r="N16" s="85"/>
      <c r="O16" s="86">
        <f t="shared" si="4"/>
        <v>0</v>
      </c>
    </row>
    <row r="17" spans="1:15" ht="18" customHeight="1">
      <c r="A17" s="220"/>
      <c r="B17" s="18" t="str">
        <f>'損益計画（初）'!B17</f>
        <v>地代家賃</v>
      </c>
      <c r="C17" s="87"/>
      <c r="D17" s="87"/>
      <c r="E17" s="87"/>
      <c r="F17" s="87"/>
      <c r="G17" s="87"/>
      <c r="H17" s="87"/>
      <c r="I17" s="87"/>
      <c r="J17" s="87"/>
      <c r="K17" s="87"/>
      <c r="L17" s="87"/>
      <c r="M17" s="87"/>
      <c r="N17" s="87"/>
      <c r="O17" s="88">
        <f t="shared" si="4"/>
        <v>0</v>
      </c>
    </row>
    <row r="18" spans="1:15" ht="18" customHeight="1">
      <c r="A18" s="220"/>
      <c r="B18" s="18" t="str">
        <f>'損益計画（初）'!B18</f>
        <v>水道光熱費</v>
      </c>
      <c r="C18" s="87"/>
      <c r="D18" s="87"/>
      <c r="E18" s="87"/>
      <c r="F18" s="87"/>
      <c r="G18" s="87"/>
      <c r="H18" s="87"/>
      <c r="I18" s="87"/>
      <c r="J18" s="87"/>
      <c r="K18" s="87"/>
      <c r="L18" s="87"/>
      <c r="M18" s="87"/>
      <c r="N18" s="87"/>
      <c r="O18" s="88">
        <f t="shared" si="4"/>
        <v>0</v>
      </c>
    </row>
    <row r="19" spans="1:15" ht="18" customHeight="1">
      <c r="A19" s="220"/>
      <c r="B19" s="73" t="str">
        <f>'損益計画（初）'!B19</f>
        <v>減価償却費</v>
      </c>
      <c r="C19" s="96"/>
      <c r="D19" s="96"/>
      <c r="E19" s="96"/>
      <c r="F19" s="96"/>
      <c r="G19" s="96"/>
      <c r="H19" s="96"/>
      <c r="I19" s="96"/>
      <c r="J19" s="96"/>
      <c r="K19" s="96"/>
      <c r="L19" s="96"/>
      <c r="M19" s="96"/>
      <c r="N19" s="96"/>
      <c r="O19" s="97">
        <f>SUM(C19:N19)</f>
        <v>0</v>
      </c>
    </row>
    <row r="20" spans="1:15" ht="18" customHeight="1">
      <c r="A20" s="220"/>
      <c r="B20" s="18" t="str">
        <f>'損益計画（初）'!B20</f>
        <v>通信費</v>
      </c>
      <c r="C20" s="87"/>
      <c r="D20" s="87"/>
      <c r="E20" s="87"/>
      <c r="F20" s="87"/>
      <c r="G20" s="87"/>
      <c r="H20" s="87"/>
      <c r="I20" s="87"/>
      <c r="J20" s="87"/>
      <c r="K20" s="87"/>
      <c r="L20" s="87"/>
      <c r="M20" s="87"/>
      <c r="N20" s="87"/>
      <c r="O20" s="88">
        <f t="shared" si="4"/>
        <v>0</v>
      </c>
    </row>
    <row r="21" spans="1:15" ht="18" customHeight="1">
      <c r="A21" s="220"/>
      <c r="B21" s="18" t="str">
        <f>'損益計画（初）'!B21</f>
        <v>広告宣伝費</v>
      </c>
      <c r="C21" s="87"/>
      <c r="D21" s="87"/>
      <c r="E21" s="87"/>
      <c r="F21" s="87"/>
      <c r="G21" s="87"/>
      <c r="H21" s="87"/>
      <c r="I21" s="87"/>
      <c r="J21" s="87"/>
      <c r="K21" s="87"/>
      <c r="L21" s="87"/>
      <c r="M21" s="87"/>
      <c r="N21" s="87"/>
      <c r="O21" s="88">
        <f t="shared" si="4"/>
        <v>0</v>
      </c>
    </row>
    <row r="22" spans="1:15" ht="18" customHeight="1">
      <c r="A22" s="220"/>
      <c r="B22" s="18" t="str">
        <f>'損益計画（初）'!B22</f>
        <v>雑費</v>
      </c>
      <c r="C22" s="87"/>
      <c r="D22" s="87"/>
      <c r="E22" s="87"/>
      <c r="F22" s="87"/>
      <c r="G22" s="87"/>
      <c r="H22" s="87"/>
      <c r="I22" s="87"/>
      <c r="J22" s="87"/>
      <c r="K22" s="87"/>
      <c r="L22" s="87"/>
      <c r="M22" s="87"/>
      <c r="N22" s="87"/>
      <c r="O22" s="88">
        <f t="shared" si="4"/>
        <v>0</v>
      </c>
    </row>
    <row r="23" spans="1:15" ht="18" customHeight="1">
      <c r="A23" s="220"/>
      <c r="B23" s="18" t="str">
        <f>'損益計画（初）'!B23</f>
        <v>事務費</v>
      </c>
      <c r="C23" s="87"/>
      <c r="D23" s="87"/>
      <c r="E23" s="87"/>
      <c r="F23" s="87"/>
      <c r="G23" s="87"/>
      <c r="H23" s="87"/>
      <c r="I23" s="87"/>
      <c r="J23" s="87"/>
      <c r="K23" s="87"/>
      <c r="L23" s="87"/>
      <c r="M23" s="87"/>
      <c r="N23" s="87"/>
      <c r="O23" s="88">
        <f t="shared" si="4"/>
        <v>0</v>
      </c>
    </row>
    <row r="24" spans="1:15" ht="18" customHeight="1">
      <c r="A24" s="220"/>
      <c r="B24" s="18" t="str">
        <f>'損益計画（初）'!B24</f>
        <v>旅費交通費</v>
      </c>
      <c r="C24" s="87"/>
      <c r="D24" s="87"/>
      <c r="E24" s="87"/>
      <c r="F24" s="87"/>
      <c r="G24" s="87"/>
      <c r="H24" s="87"/>
      <c r="I24" s="87"/>
      <c r="J24" s="87"/>
      <c r="K24" s="87"/>
      <c r="L24" s="87"/>
      <c r="M24" s="87"/>
      <c r="N24" s="87"/>
      <c r="O24" s="88">
        <f t="shared" si="4"/>
        <v>0</v>
      </c>
    </row>
    <row r="25" spans="1:15" ht="18" customHeight="1">
      <c r="A25" s="220"/>
      <c r="B25" s="18" t="str">
        <f>'損益計画（初）'!B25</f>
        <v>信用保証料</v>
      </c>
      <c r="C25" s="87"/>
      <c r="D25" s="87"/>
      <c r="E25" s="87"/>
      <c r="F25" s="87"/>
      <c r="G25" s="87"/>
      <c r="H25" s="87"/>
      <c r="I25" s="87"/>
      <c r="J25" s="87"/>
      <c r="K25" s="87"/>
      <c r="L25" s="87"/>
      <c r="M25" s="87"/>
      <c r="N25" s="87"/>
      <c r="O25" s="88">
        <f t="shared" si="4"/>
        <v>0</v>
      </c>
    </row>
    <row r="26" spans="1:15" ht="18" customHeight="1">
      <c r="A26" s="220"/>
      <c r="B26" s="18" t="str">
        <f>'損益計画（初）'!B26</f>
        <v>支払利息</v>
      </c>
      <c r="C26" s="87"/>
      <c r="D26" s="87"/>
      <c r="E26" s="87"/>
      <c r="F26" s="87"/>
      <c r="G26" s="87"/>
      <c r="H26" s="87"/>
      <c r="I26" s="87"/>
      <c r="J26" s="87"/>
      <c r="K26" s="87"/>
      <c r="L26" s="87"/>
      <c r="M26" s="87"/>
      <c r="N26" s="87"/>
      <c r="O26" s="88">
        <f t="shared" si="4"/>
        <v>0</v>
      </c>
    </row>
    <row r="27" spans="1:15" ht="18" customHeight="1">
      <c r="A27" s="220"/>
      <c r="B27" s="18" t="str">
        <f>'損益計画（初）'!B27</f>
        <v>その他</v>
      </c>
      <c r="C27" s="87"/>
      <c r="D27" s="87"/>
      <c r="E27" s="87"/>
      <c r="F27" s="87"/>
      <c r="G27" s="87"/>
      <c r="H27" s="87"/>
      <c r="I27" s="87"/>
      <c r="J27" s="87"/>
      <c r="K27" s="87"/>
      <c r="L27" s="87"/>
      <c r="M27" s="87"/>
      <c r="N27" s="87"/>
      <c r="O27" s="88">
        <f t="shared" si="4"/>
        <v>0</v>
      </c>
    </row>
    <row r="28" spans="1:15" ht="18" customHeight="1" thickBot="1">
      <c r="A28" s="221"/>
      <c r="B28" s="16" t="s">
        <v>6</v>
      </c>
      <c r="C28" s="89">
        <f>SUM(C16:C27)</f>
        <v>0</v>
      </c>
      <c r="D28" s="89">
        <f t="shared" ref="D28:N28" si="5">SUM(D16:D27)</f>
        <v>0</v>
      </c>
      <c r="E28" s="89">
        <f t="shared" si="5"/>
        <v>0</v>
      </c>
      <c r="F28" s="89">
        <f t="shared" si="5"/>
        <v>0</v>
      </c>
      <c r="G28" s="89">
        <f t="shared" si="5"/>
        <v>0</v>
      </c>
      <c r="H28" s="89">
        <f t="shared" si="5"/>
        <v>0</v>
      </c>
      <c r="I28" s="89">
        <f t="shared" si="5"/>
        <v>0</v>
      </c>
      <c r="J28" s="89">
        <f t="shared" si="5"/>
        <v>0</v>
      </c>
      <c r="K28" s="89">
        <f>SUM(K16:K27)</f>
        <v>0</v>
      </c>
      <c r="L28" s="89">
        <f t="shared" si="5"/>
        <v>0</v>
      </c>
      <c r="M28" s="89">
        <f t="shared" si="5"/>
        <v>0</v>
      </c>
      <c r="N28" s="89">
        <f t="shared" si="5"/>
        <v>0</v>
      </c>
      <c r="O28" s="90">
        <f t="shared" si="4"/>
        <v>0</v>
      </c>
    </row>
    <row r="29" spans="1:15" ht="18" customHeight="1" thickBot="1">
      <c r="A29" s="212" t="s">
        <v>7</v>
      </c>
      <c r="B29" s="213"/>
      <c r="C29" s="98">
        <f t="shared" ref="C29:N29" si="6">C15-C28</f>
        <v>0</v>
      </c>
      <c r="D29" s="98">
        <f t="shared" si="6"/>
        <v>0</v>
      </c>
      <c r="E29" s="98">
        <f t="shared" si="6"/>
        <v>0</v>
      </c>
      <c r="F29" s="98">
        <f t="shared" si="6"/>
        <v>0</v>
      </c>
      <c r="G29" s="98">
        <f t="shared" si="6"/>
        <v>0</v>
      </c>
      <c r="H29" s="98">
        <f t="shared" si="6"/>
        <v>0</v>
      </c>
      <c r="I29" s="98">
        <f t="shared" si="6"/>
        <v>0</v>
      </c>
      <c r="J29" s="98">
        <f t="shared" si="6"/>
        <v>0</v>
      </c>
      <c r="K29" s="98">
        <f t="shared" si="6"/>
        <v>0</v>
      </c>
      <c r="L29" s="98">
        <f t="shared" si="6"/>
        <v>0</v>
      </c>
      <c r="M29" s="98">
        <f t="shared" si="6"/>
        <v>0</v>
      </c>
      <c r="N29" s="98">
        <f t="shared" si="6"/>
        <v>0</v>
      </c>
      <c r="O29" s="99">
        <f t="shared" si="4"/>
        <v>0</v>
      </c>
    </row>
    <row r="30" spans="1:15" ht="18" customHeight="1">
      <c r="A30" s="128"/>
      <c r="B30" s="128"/>
      <c r="C30" s="128"/>
      <c r="D30" s="128"/>
      <c r="E30" s="128"/>
      <c r="F30" s="128"/>
      <c r="G30" s="128"/>
      <c r="H30" s="128"/>
      <c r="I30" s="128"/>
      <c r="J30" s="128"/>
      <c r="K30" s="128"/>
      <c r="L30" s="128"/>
      <c r="M30" s="128"/>
      <c r="N30" s="128"/>
      <c r="O30" s="128"/>
    </row>
    <row r="31" spans="1:15" ht="18" customHeight="1"/>
  </sheetData>
  <sheetProtection sheet="1"/>
  <mergeCells count="9">
    <mergeCell ref="A29:B29"/>
    <mergeCell ref="A5:B5"/>
    <mergeCell ref="B4:E4"/>
    <mergeCell ref="A2:O2"/>
    <mergeCell ref="A6:A9"/>
    <mergeCell ref="A10:A14"/>
    <mergeCell ref="A16:A28"/>
    <mergeCell ref="A15:B15"/>
    <mergeCell ref="F4:K4"/>
  </mergeCells>
  <phoneticPr fontId="2"/>
  <pageMargins left="0.78740157480314965" right="0.19685039370078741" top="0.59055118110236227" bottom="0.39370078740157483" header="0.31496062992125984" footer="0.31496062992125984"/>
  <pageSetup paperSize="9" orientation="landscape" blackAndWhite="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Q31"/>
  <sheetViews>
    <sheetView showGridLines="0" showRowColHeaders="0" showZeros="0" zoomScale="125" zoomScaleNormal="125" zoomScaleSheetLayoutView="85" workbookViewId="0">
      <pane xSplit="2" ySplit="5" topLeftCell="C6" activePane="bottomRight" state="frozen"/>
      <selection activeCell="R18" sqref="R18"/>
      <selection pane="topRight" activeCell="R18" sqref="R18"/>
      <selection pane="bottomLeft" activeCell="R18" sqref="R18"/>
      <selection pane="bottomRight" activeCell="H21" sqref="H21"/>
    </sheetView>
  </sheetViews>
  <sheetFormatPr defaultColWidth="11" defaultRowHeight="13"/>
  <cols>
    <col min="1" max="1" width="3" style="12" customWidth="1"/>
    <col min="2" max="2" width="20.1796875" style="12" customWidth="1"/>
    <col min="3" max="15" width="7.6328125" style="12" customWidth="1"/>
    <col min="16" max="16" width="9.453125" style="12" customWidth="1"/>
    <col min="17" max="16384" width="11" style="12"/>
  </cols>
  <sheetData>
    <row r="1" spans="1:17" ht="9.75" customHeight="1">
      <c r="A1" s="128"/>
      <c r="B1" s="128"/>
      <c r="C1" s="128"/>
      <c r="D1" s="128"/>
      <c r="E1" s="128"/>
      <c r="F1" s="128"/>
      <c r="G1" s="128"/>
      <c r="H1" s="128"/>
      <c r="I1" s="128"/>
      <c r="J1" s="128"/>
      <c r="K1" s="128"/>
      <c r="L1" s="128"/>
      <c r="M1" s="128"/>
      <c r="N1" s="128"/>
      <c r="O1" s="128"/>
      <c r="P1" s="128"/>
    </row>
    <row r="2" spans="1:17" ht="18" customHeight="1">
      <c r="A2" s="217" t="s">
        <v>330</v>
      </c>
      <c r="B2" s="217"/>
      <c r="C2" s="217"/>
      <c r="D2" s="217"/>
      <c r="E2" s="217"/>
      <c r="F2" s="217"/>
      <c r="G2" s="217"/>
      <c r="H2" s="217"/>
      <c r="I2" s="217"/>
      <c r="J2" s="217"/>
      <c r="K2" s="217"/>
      <c r="L2" s="217"/>
      <c r="M2" s="217"/>
      <c r="N2" s="217"/>
      <c r="O2" s="217"/>
      <c r="P2" s="217"/>
    </row>
    <row r="3" spans="1:17" ht="6.75" customHeight="1">
      <c r="A3" s="128"/>
      <c r="B3" s="128"/>
      <c r="C3" s="128"/>
      <c r="D3" s="128"/>
      <c r="E3" s="128"/>
      <c r="F3" s="128"/>
      <c r="G3" s="128"/>
      <c r="H3" s="128"/>
      <c r="I3" s="128"/>
      <c r="J3" s="128"/>
      <c r="K3" s="128"/>
      <c r="L3" s="128"/>
      <c r="M3" s="128"/>
      <c r="N3" s="128"/>
      <c r="O3" s="128"/>
      <c r="P3" s="128"/>
    </row>
    <row r="4" spans="1:17" ht="18" customHeight="1" thickBot="1">
      <c r="A4" s="128"/>
      <c r="B4" s="216" t="str">
        <f>CONCATENATE(初期入力!B3,初期入力!C3)</f>
        <v>名称 ：</v>
      </c>
      <c r="C4" s="216"/>
      <c r="D4" s="216"/>
      <c r="E4" s="216"/>
      <c r="F4" s="224"/>
      <c r="G4" s="224"/>
      <c r="H4" s="224"/>
      <c r="I4" s="224"/>
      <c r="J4" s="224"/>
      <c r="K4" s="224"/>
      <c r="L4" s="128"/>
      <c r="M4" s="128"/>
      <c r="N4" s="128"/>
      <c r="O4" s="128"/>
      <c r="P4" s="13" t="s">
        <v>13</v>
      </c>
    </row>
    <row r="5" spans="1:17" ht="18" customHeight="1" thickBot="1">
      <c r="A5" s="214" t="s">
        <v>12</v>
      </c>
      <c r="B5" s="215"/>
      <c r="C5" s="22" t="s">
        <v>26</v>
      </c>
      <c r="D5" s="19" t="str">
        <f>'損益計画（初）'!D$5</f>
        <v>1月</v>
      </c>
      <c r="E5" s="19" t="str">
        <f>'損益計画（初）'!E$5</f>
        <v>2月</v>
      </c>
      <c r="F5" s="19" t="str">
        <f>'損益計画（初）'!F$5</f>
        <v>3月</v>
      </c>
      <c r="G5" s="19" t="str">
        <f>'損益計画（初）'!G$5</f>
        <v>4月</v>
      </c>
      <c r="H5" s="19" t="str">
        <f>'損益計画（初）'!H$5</f>
        <v>5月</v>
      </c>
      <c r="I5" s="19" t="str">
        <f>'損益計画（初）'!I$5</f>
        <v>6月</v>
      </c>
      <c r="J5" s="19" t="str">
        <f>'損益計画（初）'!J$5</f>
        <v>7月</v>
      </c>
      <c r="K5" s="19" t="str">
        <f>'損益計画（初）'!K$5</f>
        <v>8月</v>
      </c>
      <c r="L5" s="19" t="str">
        <f>'損益計画（初）'!L$5</f>
        <v>9月</v>
      </c>
      <c r="M5" s="19" t="str">
        <f>'損益計画（初）'!M$5</f>
        <v>10月</v>
      </c>
      <c r="N5" s="19" t="str">
        <f>'損益計画（初）'!N$5</f>
        <v>11月</v>
      </c>
      <c r="O5" s="19" t="str">
        <f>'損益計画（初）'!O$5</f>
        <v>12月</v>
      </c>
      <c r="P5" s="15" t="s">
        <v>11</v>
      </c>
    </row>
    <row r="6" spans="1:17" ht="18" customHeight="1" thickBot="1">
      <c r="A6" s="226" t="s">
        <v>14</v>
      </c>
      <c r="B6" s="227"/>
      <c r="C6" s="182"/>
      <c r="D6" s="100">
        <f>C29</f>
        <v>0</v>
      </c>
      <c r="E6" s="100">
        <f>D29</f>
        <v>0</v>
      </c>
      <c r="F6" s="100">
        <f t="shared" ref="F6:O6" si="0">E29</f>
        <v>0</v>
      </c>
      <c r="G6" s="100">
        <f t="shared" si="0"/>
        <v>0</v>
      </c>
      <c r="H6" s="100">
        <f t="shared" si="0"/>
        <v>0</v>
      </c>
      <c r="I6" s="100">
        <f t="shared" si="0"/>
        <v>0</v>
      </c>
      <c r="J6" s="100">
        <f t="shared" si="0"/>
        <v>0</v>
      </c>
      <c r="K6" s="100">
        <f t="shared" si="0"/>
        <v>0</v>
      </c>
      <c r="L6" s="100">
        <f t="shared" si="0"/>
        <v>0</v>
      </c>
      <c r="M6" s="100">
        <f t="shared" si="0"/>
        <v>0</v>
      </c>
      <c r="N6" s="100">
        <f t="shared" si="0"/>
        <v>0</v>
      </c>
      <c r="O6" s="100">
        <f t="shared" si="0"/>
        <v>0</v>
      </c>
      <c r="P6" s="101">
        <f>C6</f>
        <v>0</v>
      </c>
    </row>
    <row r="7" spans="1:17" ht="18" customHeight="1">
      <c r="A7" s="218" t="s">
        <v>15</v>
      </c>
      <c r="B7" s="17" t="str">
        <f>'損益計画（初）'!B6</f>
        <v>A売上</v>
      </c>
      <c r="C7" s="129"/>
      <c r="D7" s="91">
        <f>ROUND('損益計画（初）'!D6*初期入力!$G$12/100,0)</f>
        <v>0</v>
      </c>
      <c r="E7" s="91">
        <f>ROUND(('損益計画（初）'!E6*初期入力!$G$12+'損益計画（初）'!D6*初期入力!$I$12)/100,0)</f>
        <v>0</v>
      </c>
      <c r="F7" s="91">
        <f>ROUND(('損益計画（初）'!F6*初期入力!$G$12+'損益計画（初）'!E6*初期入力!$I$12+'損益計画（初）'!D6*初期入力!$K$12)/100,0)</f>
        <v>0</v>
      </c>
      <c r="G7" s="91">
        <f>ROUND(('損益計画（初）'!G6*初期入力!$G$12+'損益計画（初）'!F6*初期入力!$I$12+'損益計画（初）'!E6*初期入力!$K$12+'損益計画（初）'!D6*初期入力!$M$12)/100,0)</f>
        <v>0</v>
      </c>
      <c r="H7" s="91">
        <f>ROUND(('損益計画（初）'!H6*初期入力!$G$12+'損益計画（初）'!G6*初期入力!$I$12+'損益計画（初）'!F6*初期入力!$K$12+'損益計画（初）'!E6*初期入力!$M$12+'損益計画（初）'!D6*初期入力!$O$12)/100,0)</f>
        <v>0</v>
      </c>
      <c r="I7" s="91">
        <f>ROUND(('損益計画（初）'!I6*初期入力!$G$12+'損益計画（初）'!H6*初期入力!$I$12+'損益計画（初）'!G6*初期入力!$K$12+'損益計画（初）'!F6*初期入力!$M$12+'損益計画（初）'!E6*初期入力!$O$12)/100,0)</f>
        <v>0</v>
      </c>
      <c r="J7" s="91">
        <f>ROUND(('損益計画（初）'!J6*初期入力!$G$12+'損益計画（初）'!I6*初期入力!$I$12+'損益計画（初）'!H6*初期入力!$K$12+'損益計画（初）'!G6*初期入力!$M$12+'損益計画（初）'!F6*初期入力!$O$12)/100,0)</f>
        <v>0</v>
      </c>
      <c r="K7" s="91">
        <f>ROUND(('損益計画（初）'!K6*初期入力!$G$12+'損益計画（初）'!J6*初期入力!$I$12+'損益計画（初）'!I6*初期入力!$K$12+'損益計画（初）'!H6*初期入力!$M$12+'損益計画（初）'!G6*初期入力!$O$12)/100,0)</f>
        <v>0</v>
      </c>
      <c r="L7" s="91">
        <f>ROUND(('損益計画（初）'!L6*初期入力!$G$12+'損益計画（初）'!K6*初期入力!$I$12+'損益計画（初）'!J6*初期入力!$K$12+'損益計画（初）'!I6*初期入力!$M$12+'損益計画（初）'!H6*初期入力!$O$12)/100,0)</f>
        <v>0</v>
      </c>
      <c r="M7" s="91">
        <f>ROUND(('損益計画（初）'!M6*初期入力!$G$12+'損益計画（初）'!L6*初期入力!$I$12+'損益計画（初）'!K6*初期入力!$K$12+'損益計画（初）'!J6*初期入力!$M$12+'損益計画（初）'!I6*初期入力!$O$12)/100,0)</f>
        <v>0</v>
      </c>
      <c r="N7" s="91">
        <f>ROUND(('損益計画（初）'!N6*初期入力!$G$12+'損益計画（初）'!M6*初期入力!$I$12+'損益計画（初）'!L6*初期入力!$K$12+'損益計画（初）'!K6*初期入力!$M$12+'損益計画（初）'!J6*初期入力!$O$12)/100,0)</f>
        <v>0</v>
      </c>
      <c r="O7" s="91">
        <f>ROUND(('損益計画（初）'!O6*初期入力!$G$12+'損益計画（初）'!N6*初期入力!$I$12+'損益計画（初）'!M6*初期入力!$K$12+'損益計画（初）'!L6*初期入力!$M$12+'損益計画（初）'!K6*初期入力!$O$12)/100,0)</f>
        <v>0</v>
      </c>
      <c r="P7" s="86">
        <f>SUM(C7:O7)</f>
        <v>0</v>
      </c>
      <c r="Q7" s="108"/>
    </row>
    <row r="8" spans="1:17" ht="18" customHeight="1">
      <c r="A8" s="219"/>
      <c r="B8" s="18" t="str">
        <f>'損益計画（初）'!B7</f>
        <v>B売上</v>
      </c>
      <c r="C8" s="130"/>
      <c r="D8" s="83">
        <f>ROUND('損益計画（初）'!D7*初期入力!$G$12/100,0)</f>
        <v>0</v>
      </c>
      <c r="E8" s="83">
        <f>ROUND(('損益計画（初）'!E7*初期入力!$G$12+'損益計画（初）'!D7*初期入力!$I$12)/100,0)</f>
        <v>0</v>
      </c>
      <c r="F8" s="83">
        <f>ROUND(('損益計画（初）'!F7*初期入力!$G$12+'損益計画（初）'!E7*初期入力!$I$12+'損益計画（初）'!D7*初期入力!$K$12)/100,0)</f>
        <v>0</v>
      </c>
      <c r="G8" s="83">
        <f>ROUND(('損益計画（初）'!G7*初期入力!$G$12+'損益計画（初）'!F7*初期入力!$I$12+'損益計画（初）'!E7*初期入力!$K$12+'損益計画（初）'!D7*初期入力!$M$12)/100,0)</f>
        <v>0</v>
      </c>
      <c r="H8" s="83">
        <f>ROUND(('損益計画（初）'!H7*初期入力!$G$12+'損益計画（初）'!G7*初期入力!$I$12+'損益計画（初）'!F7*初期入力!$K$12+'損益計画（初）'!E7*初期入力!$M$12+'損益計画（初）'!D7*初期入力!$O$12)/100,0)</f>
        <v>0</v>
      </c>
      <c r="I8" s="83">
        <f>ROUND(('損益計画（初）'!I7*初期入力!$G$12+'損益計画（初）'!H7*初期入力!$I$12+'損益計画（初）'!G7*初期入力!$K$12+'損益計画（初）'!F7*初期入力!$M$12+'損益計画（初）'!E7*初期入力!$O$12)/100,0)</f>
        <v>0</v>
      </c>
      <c r="J8" s="83">
        <f>ROUND(('損益計画（初）'!J7*初期入力!$G$12+'損益計画（初）'!I7*初期入力!$I$12+'損益計画（初）'!H7*初期入力!$K$12+'損益計画（初）'!G7*初期入力!$M$12+'損益計画（初）'!F7*初期入力!$O$12)/100,0)</f>
        <v>0</v>
      </c>
      <c r="K8" s="83">
        <f>ROUND(('損益計画（初）'!K7*初期入力!$G$12+'損益計画（初）'!J7*初期入力!$I$12+'損益計画（初）'!I7*初期入力!$K$12+'損益計画（初）'!H7*初期入力!$M$12+'損益計画（初）'!G7*初期入力!$O$12)/100,0)</f>
        <v>0</v>
      </c>
      <c r="L8" s="83">
        <f>ROUND(('損益計画（初）'!L7*初期入力!$G$12+'損益計画（初）'!K7*初期入力!$I$12+'損益計画（初）'!J7*初期入力!$K$12+'損益計画（初）'!I7*初期入力!$M$12+'損益計画（初）'!H7*初期入力!$O$12)/100,0)</f>
        <v>0</v>
      </c>
      <c r="M8" s="83">
        <f>ROUND(('損益計画（初）'!M7*初期入力!$G$12+'損益計画（初）'!L7*初期入力!$I$12+'損益計画（初）'!K7*初期入力!$K$12+'損益計画（初）'!J7*初期入力!$M$12+'損益計画（初）'!I7*初期入力!$O$12)/100,0)</f>
        <v>0</v>
      </c>
      <c r="N8" s="83">
        <f>ROUND(('損益計画（初）'!N7*初期入力!$G$12+'損益計画（初）'!M7*初期入力!$I$12+'損益計画（初）'!L7*初期入力!$K$12+'損益計画（初）'!K7*初期入力!$M$12+'損益計画（初）'!J7*初期入力!$O$12)/100,0)</f>
        <v>0</v>
      </c>
      <c r="O8" s="83">
        <f>ROUND(('損益計画（初）'!O7*初期入力!$G$12+'損益計画（初）'!N7*初期入力!$I$12+'損益計画（初）'!M7*初期入力!$K$12+'損益計画（初）'!L7*初期入力!$M$12+'損益計画（初）'!K7*初期入力!$O$12)/100,0)</f>
        <v>0</v>
      </c>
      <c r="P8" s="88">
        <f>SUM(C8:O8)</f>
        <v>0</v>
      </c>
    </row>
    <row r="9" spans="1:17" ht="18" customHeight="1">
      <c r="A9" s="220"/>
      <c r="B9" s="18" t="str">
        <f>'損益計画（初）'!B8</f>
        <v>C売上</v>
      </c>
      <c r="C9" s="130"/>
      <c r="D9" s="83">
        <f>'損益計画（初）'!D8</f>
        <v>0</v>
      </c>
      <c r="E9" s="83">
        <f>'損益計画（初）'!E8</f>
        <v>0</v>
      </c>
      <c r="F9" s="83">
        <f>'損益計画（初）'!F8</f>
        <v>0</v>
      </c>
      <c r="G9" s="83">
        <f>'損益計画（初）'!G8</f>
        <v>0</v>
      </c>
      <c r="H9" s="83">
        <f>'損益計画（初）'!H8</f>
        <v>0</v>
      </c>
      <c r="I9" s="83">
        <f>'損益計画（初）'!I8</f>
        <v>0</v>
      </c>
      <c r="J9" s="83">
        <f>'損益計画（初）'!J8</f>
        <v>0</v>
      </c>
      <c r="K9" s="83">
        <f>'損益計画（初）'!K8</f>
        <v>0</v>
      </c>
      <c r="L9" s="83">
        <f>'損益計画（初）'!L8</f>
        <v>0</v>
      </c>
      <c r="M9" s="83">
        <f>'損益計画（初）'!M8</f>
        <v>0</v>
      </c>
      <c r="N9" s="83">
        <f>'損益計画（初）'!N8</f>
        <v>0</v>
      </c>
      <c r="O9" s="83">
        <f>'損益計画（初）'!O8</f>
        <v>0</v>
      </c>
      <c r="P9" s="88">
        <f>SUM(C9:O9)</f>
        <v>0</v>
      </c>
    </row>
    <row r="10" spans="1:17" ht="18" customHeight="1" thickBot="1">
      <c r="A10" s="225"/>
      <c r="B10" s="16" t="s">
        <v>3</v>
      </c>
      <c r="C10" s="102"/>
      <c r="D10" s="89">
        <f t="shared" ref="D10:N10" si="1">SUM(D7:D9)</f>
        <v>0</v>
      </c>
      <c r="E10" s="89">
        <f t="shared" si="1"/>
        <v>0</v>
      </c>
      <c r="F10" s="89">
        <f t="shared" si="1"/>
        <v>0</v>
      </c>
      <c r="G10" s="89">
        <f t="shared" si="1"/>
        <v>0</v>
      </c>
      <c r="H10" s="89">
        <f t="shared" si="1"/>
        <v>0</v>
      </c>
      <c r="I10" s="89">
        <f t="shared" si="1"/>
        <v>0</v>
      </c>
      <c r="J10" s="89">
        <f t="shared" si="1"/>
        <v>0</v>
      </c>
      <c r="K10" s="89">
        <f t="shared" si="1"/>
        <v>0</v>
      </c>
      <c r="L10" s="89">
        <f t="shared" si="1"/>
        <v>0</v>
      </c>
      <c r="M10" s="89">
        <f t="shared" si="1"/>
        <v>0</v>
      </c>
      <c r="N10" s="89">
        <f t="shared" si="1"/>
        <v>0</v>
      </c>
      <c r="O10" s="89">
        <f>SUM(O7:O9)</f>
        <v>0</v>
      </c>
      <c r="P10" s="90">
        <f>SUM(C10:O10)</f>
        <v>0</v>
      </c>
    </row>
    <row r="11" spans="1:17" ht="18" customHeight="1">
      <c r="A11" s="218" t="s">
        <v>18</v>
      </c>
      <c r="B11" s="17" t="s">
        <v>234</v>
      </c>
      <c r="C11" s="131">
        <f>'損益計画（初）'!C11</f>
        <v>0</v>
      </c>
      <c r="D11" s="131">
        <f>'損益計画（初）'!D11</f>
        <v>0</v>
      </c>
      <c r="E11" s="131">
        <f>'損益計画（初）'!E11</f>
        <v>0</v>
      </c>
      <c r="F11" s="131">
        <f>'損益計画（初）'!F11</f>
        <v>0</v>
      </c>
      <c r="G11" s="131">
        <f>'損益計画（初）'!G11</f>
        <v>0</v>
      </c>
      <c r="H11" s="131">
        <f>'損益計画（初）'!H11</f>
        <v>0</v>
      </c>
      <c r="I11" s="131">
        <f>'損益計画（初）'!I11</f>
        <v>0</v>
      </c>
      <c r="J11" s="131">
        <f>'損益計画（初）'!J11</f>
        <v>0</v>
      </c>
      <c r="K11" s="131">
        <f>'損益計画（初）'!K11</f>
        <v>0</v>
      </c>
      <c r="L11" s="131">
        <f>'損益計画（初）'!L11</f>
        <v>0</v>
      </c>
      <c r="M11" s="131">
        <f>'損益計画（初）'!M11</f>
        <v>0</v>
      </c>
      <c r="N11" s="131">
        <f>'損益計画（初）'!N11</f>
        <v>0</v>
      </c>
      <c r="O11" s="131">
        <f>'損益計画（初）'!O11</f>
        <v>0</v>
      </c>
      <c r="P11" s="86">
        <f t="shared" ref="P11:P16" si="2">SUM(C11:O11)</f>
        <v>0</v>
      </c>
      <c r="Q11" s="108"/>
    </row>
    <row r="12" spans="1:17" ht="18" customHeight="1">
      <c r="A12" s="219"/>
      <c r="B12" s="18" t="s">
        <v>233</v>
      </c>
      <c r="C12" s="132">
        <f>SUM('損益計画（初）'!C12)</f>
        <v>0</v>
      </c>
      <c r="D12" s="132">
        <f>SUM('損益計画（初）'!D12)</f>
        <v>0</v>
      </c>
      <c r="E12" s="132">
        <f>SUM('損益計画（初）'!E12)</f>
        <v>0</v>
      </c>
      <c r="F12" s="132">
        <f>SUM('損益計画（初）'!F12)</f>
        <v>0</v>
      </c>
      <c r="G12" s="132">
        <f>SUM('損益計画（初）'!G12)</f>
        <v>0</v>
      </c>
      <c r="H12" s="132">
        <f>SUM('損益計画（初）'!H12)</f>
        <v>0</v>
      </c>
      <c r="I12" s="132">
        <f>SUM('損益計画（初）'!I12)</f>
        <v>0</v>
      </c>
      <c r="J12" s="132">
        <f>SUM('損益計画（初）'!J12)</f>
        <v>0</v>
      </c>
      <c r="K12" s="132">
        <f>SUM('損益計画（初）'!K12)</f>
        <v>0</v>
      </c>
      <c r="L12" s="132">
        <f>SUM('損益計画（初）'!L12)</f>
        <v>0</v>
      </c>
      <c r="M12" s="132">
        <f>SUM('損益計画（初）'!M12)</f>
        <v>0</v>
      </c>
      <c r="N12" s="132">
        <f>SUM('損益計画（初）'!N12)</f>
        <v>0</v>
      </c>
      <c r="O12" s="132">
        <f>SUM('損益計画（初）'!O12)</f>
        <v>0</v>
      </c>
      <c r="P12" s="88">
        <f t="shared" si="2"/>
        <v>0</v>
      </c>
      <c r="Q12" s="108"/>
    </row>
    <row r="13" spans="1:17" ht="18" customHeight="1">
      <c r="A13" s="220"/>
      <c r="B13" s="18" t="s">
        <v>17</v>
      </c>
      <c r="C13" s="132">
        <f>'損益計画（初）'!C28-'損益計画（初）'!C19</f>
        <v>0</v>
      </c>
      <c r="D13" s="132">
        <f>'損益計画（初）'!D28-'損益計画（初）'!D19</f>
        <v>0</v>
      </c>
      <c r="E13" s="132">
        <f>'損益計画（初）'!E28-'損益計画（初）'!E19</f>
        <v>0</v>
      </c>
      <c r="F13" s="132">
        <f>'損益計画（初）'!F28-'損益計画（初）'!F19</f>
        <v>0</v>
      </c>
      <c r="G13" s="132">
        <f>'損益計画（初）'!G28-'損益計画（初）'!G19</f>
        <v>0</v>
      </c>
      <c r="H13" s="132">
        <f>'損益計画（初）'!H28-'損益計画（初）'!H19</f>
        <v>0</v>
      </c>
      <c r="I13" s="132">
        <f>'損益計画（初）'!I28-'損益計画（初）'!I19</f>
        <v>0</v>
      </c>
      <c r="J13" s="132">
        <f>'損益計画（初）'!J28-'損益計画（初）'!J19</f>
        <v>0</v>
      </c>
      <c r="K13" s="132">
        <f>'損益計画（初）'!K28-'損益計画（初）'!K19</f>
        <v>0</v>
      </c>
      <c r="L13" s="132">
        <f>'損益計画（初）'!L28-'損益計画（初）'!L19</f>
        <v>0</v>
      </c>
      <c r="M13" s="132">
        <f>'損益計画（初）'!M28-'損益計画（初）'!M19</f>
        <v>0</v>
      </c>
      <c r="N13" s="132">
        <f>'損益計画（初）'!N28-'損益計画（初）'!N19</f>
        <v>0</v>
      </c>
      <c r="O13" s="132">
        <f>'損益計画（初）'!O28-'損益計画（初）'!O19</f>
        <v>0</v>
      </c>
      <c r="P13" s="88">
        <f t="shared" si="2"/>
        <v>0</v>
      </c>
      <c r="Q13" s="93"/>
    </row>
    <row r="14" spans="1:17" ht="18" customHeight="1">
      <c r="A14" s="220"/>
      <c r="B14" s="18" t="s">
        <v>190</v>
      </c>
      <c r="C14" s="87"/>
      <c r="D14" s="87"/>
      <c r="E14" s="87"/>
      <c r="F14" s="87"/>
      <c r="G14" s="87"/>
      <c r="H14" s="87"/>
      <c r="I14" s="87"/>
      <c r="J14" s="87"/>
      <c r="K14" s="87"/>
      <c r="L14" s="87"/>
      <c r="M14" s="87"/>
      <c r="N14" s="87"/>
      <c r="O14" s="87"/>
      <c r="P14" s="88">
        <f t="shared" si="2"/>
        <v>0</v>
      </c>
    </row>
    <row r="15" spans="1:17" ht="18" customHeight="1">
      <c r="A15" s="220"/>
      <c r="B15" s="18" t="s">
        <v>269</v>
      </c>
      <c r="C15" s="87"/>
      <c r="D15" s="87"/>
      <c r="E15" s="87"/>
      <c r="F15" s="87"/>
      <c r="G15" s="87"/>
      <c r="H15" s="87"/>
      <c r="I15" s="87"/>
      <c r="J15" s="87"/>
      <c r="K15" s="87"/>
      <c r="L15" s="87"/>
      <c r="M15" s="87"/>
      <c r="N15" s="87"/>
      <c r="O15" s="87"/>
      <c r="P15" s="88">
        <f t="shared" si="2"/>
        <v>0</v>
      </c>
    </row>
    <row r="16" spans="1:17" ht="18" customHeight="1">
      <c r="A16" s="220"/>
      <c r="B16" s="18" t="s">
        <v>270</v>
      </c>
      <c r="C16" s="87"/>
      <c r="D16" s="87"/>
      <c r="E16" s="87"/>
      <c r="F16" s="87"/>
      <c r="G16" s="87"/>
      <c r="H16" s="87"/>
      <c r="I16" s="87"/>
      <c r="J16" s="87"/>
      <c r="K16" s="87"/>
      <c r="L16" s="87"/>
      <c r="M16" s="87"/>
      <c r="N16" s="87"/>
      <c r="O16" s="87"/>
      <c r="P16" s="88">
        <f t="shared" si="2"/>
        <v>0</v>
      </c>
    </row>
    <row r="17" spans="1:16" ht="18" customHeight="1" thickBot="1">
      <c r="A17" s="221"/>
      <c r="B17" s="16" t="s">
        <v>19</v>
      </c>
      <c r="C17" s="89">
        <f t="shared" ref="C17:O17" si="3">SUM(C11:C16)</f>
        <v>0</v>
      </c>
      <c r="D17" s="89">
        <f t="shared" si="3"/>
        <v>0</v>
      </c>
      <c r="E17" s="89">
        <f t="shared" si="3"/>
        <v>0</v>
      </c>
      <c r="F17" s="89">
        <f t="shared" si="3"/>
        <v>0</v>
      </c>
      <c r="G17" s="89">
        <f t="shared" si="3"/>
        <v>0</v>
      </c>
      <c r="H17" s="89">
        <f t="shared" si="3"/>
        <v>0</v>
      </c>
      <c r="I17" s="89">
        <f t="shared" si="3"/>
        <v>0</v>
      </c>
      <c r="J17" s="89">
        <f t="shared" si="3"/>
        <v>0</v>
      </c>
      <c r="K17" s="89">
        <f t="shared" si="3"/>
        <v>0</v>
      </c>
      <c r="L17" s="89">
        <f t="shared" si="3"/>
        <v>0</v>
      </c>
      <c r="M17" s="89">
        <f t="shared" si="3"/>
        <v>0</v>
      </c>
      <c r="N17" s="89">
        <f t="shared" si="3"/>
        <v>0</v>
      </c>
      <c r="O17" s="89">
        <f t="shared" si="3"/>
        <v>0</v>
      </c>
      <c r="P17" s="88">
        <f>SUM(C17:O17)</f>
        <v>0</v>
      </c>
    </row>
    <row r="18" spans="1:16" ht="18" customHeight="1" thickBot="1">
      <c r="A18" s="222" t="s">
        <v>20</v>
      </c>
      <c r="B18" s="223"/>
      <c r="C18" s="94">
        <f t="shared" ref="C18:M18" si="4">C6+C10-C17</f>
        <v>0</v>
      </c>
      <c r="D18" s="94">
        <f t="shared" si="4"/>
        <v>0</v>
      </c>
      <c r="E18" s="94">
        <f t="shared" si="4"/>
        <v>0</v>
      </c>
      <c r="F18" s="94">
        <f t="shared" si="4"/>
        <v>0</v>
      </c>
      <c r="G18" s="94">
        <f t="shared" si="4"/>
        <v>0</v>
      </c>
      <c r="H18" s="94">
        <f t="shared" si="4"/>
        <v>0</v>
      </c>
      <c r="I18" s="94">
        <f t="shared" si="4"/>
        <v>0</v>
      </c>
      <c r="J18" s="94">
        <f t="shared" si="4"/>
        <v>0</v>
      </c>
      <c r="K18" s="94">
        <f t="shared" si="4"/>
        <v>0</v>
      </c>
      <c r="L18" s="94">
        <f t="shared" si="4"/>
        <v>0</v>
      </c>
      <c r="M18" s="94">
        <f t="shared" si="4"/>
        <v>0</v>
      </c>
      <c r="N18" s="94">
        <f>N6+N10-N17</f>
        <v>0</v>
      </c>
      <c r="O18" s="94">
        <f>O6+O10-O17</f>
        <v>0</v>
      </c>
      <c r="P18" s="95">
        <f>P6+P10-P17</f>
        <v>0</v>
      </c>
    </row>
    <row r="19" spans="1:16" ht="18" customHeight="1">
      <c r="A19" s="218" t="s">
        <v>21</v>
      </c>
      <c r="B19" s="17" t="s">
        <v>271</v>
      </c>
      <c r="C19" s="85"/>
      <c r="D19" s="85"/>
      <c r="E19" s="85"/>
      <c r="F19" s="85"/>
      <c r="G19" s="85"/>
      <c r="H19" s="85"/>
      <c r="I19" s="85"/>
      <c r="J19" s="85"/>
      <c r="K19" s="85"/>
      <c r="L19" s="85"/>
      <c r="M19" s="85"/>
      <c r="N19" s="85"/>
      <c r="O19" s="85"/>
      <c r="P19" s="86">
        <f t="shared" ref="P19:P28" si="5">SUM(C19:O19)</f>
        <v>0</v>
      </c>
    </row>
    <row r="20" spans="1:16" ht="18" customHeight="1">
      <c r="A20" s="220"/>
      <c r="B20" s="18" t="s">
        <v>272</v>
      </c>
      <c r="C20" s="87"/>
      <c r="D20" s="87"/>
      <c r="E20" s="87"/>
      <c r="F20" s="87"/>
      <c r="G20" s="87"/>
      <c r="H20" s="87"/>
      <c r="I20" s="87"/>
      <c r="J20" s="87"/>
      <c r="K20" s="87"/>
      <c r="L20" s="87"/>
      <c r="M20" s="87"/>
      <c r="N20" s="87"/>
      <c r="O20" s="87"/>
      <c r="P20" s="88">
        <f t="shared" si="5"/>
        <v>0</v>
      </c>
    </row>
    <row r="21" spans="1:16" ht="18" customHeight="1">
      <c r="A21" s="220"/>
      <c r="B21" s="18" t="s">
        <v>273</v>
      </c>
      <c r="C21" s="87"/>
      <c r="D21" s="87"/>
      <c r="E21" s="87"/>
      <c r="F21" s="87"/>
      <c r="G21" s="87"/>
      <c r="H21" s="87"/>
      <c r="I21" s="87"/>
      <c r="J21" s="87"/>
      <c r="K21" s="87"/>
      <c r="L21" s="87"/>
      <c r="M21" s="87"/>
      <c r="N21" s="87"/>
      <c r="O21" s="87"/>
      <c r="P21" s="88">
        <f t="shared" si="5"/>
        <v>0</v>
      </c>
    </row>
    <row r="22" spans="1:16" ht="18" customHeight="1">
      <c r="A22" s="220"/>
      <c r="B22" s="21"/>
      <c r="C22" s="87"/>
      <c r="D22" s="87"/>
      <c r="E22" s="87"/>
      <c r="F22" s="87"/>
      <c r="G22" s="87"/>
      <c r="H22" s="87"/>
      <c r="I22" s="87"/>
      <c r="J22" s="87"/>
      <c r="K22" s="87"/>
      <c r="L22" s="87"/>
      <c r="M22" s="87"/>
      <c r="N22" s="87"/>
      <c r="O22" s="87"/>
      <c r="P22" s="88">
        <f t="shared" si="5"/>
        <v>0</v>
      </c>
    </row>
    <row r="23" spans="1:16" ht="17.25" customHeight="1" thickBot="1">
      <c r="A23" s="221"/>
      <c r="B23" s="16" t="s">
        <v>23</v>
      </c>
      <c r="C23" s="89">
        <f t="shared" ref="C23:O23" si="6">SUM(C19:C22)</f>
        <v>0</v>
      </c>
      <c r="D23" s="89">
        <f t="shared" si="6"/>
        <v>0</v>
      </c>
      <c r="E23" s="89">
        <f t="shared" si="6"/>
        <v>0</v>
      </c>
      <c r="F23" s="89">
        <f t="shared" si="6"/>
        <v>0</v>
      </c>
      <c r="G23" s="89">
        <f t="shared" si="6"/>
        <v>0</v>
      </c>
      <c r="H23" s="89">
        <f t="shared" si="6"/>
        <v>0</v>
      </c>
      <c r="I23" s="89">
        <f t="shared" si="6"/>
        <v>0</v>
      </c>
      <c r="J23" s="89">
        <f t="shared" si="6"/>
        <v>0</v>
      </c>
      <c r="K23" s="89">
        <f t="shared" si="6"/>
        <v>0</v>
      </c>
      <c r="L23" s="89">
        <f t="shared" si="6"/>
        <v>0</v>
      </c>
      <c r="M23" s="89">
        <f t="shared" si="6"/>
        <v>0</v>
      </c>
      <c r="N23" s="89">
        <f t="shared" si="6"/>
        <v>0</v>
      </c>
      <c r="O23" s="89">
        <f t="shared" si="6"/>
        <v>0</v>
      </c>
      <c r="P23" s="90">
        <f t="shared" si="5"/>
        <v>0</v>
      </c>
    </row>
    <row r="24" spans="1:16" ht="18" customHeight="1">
      <c r="A24" s="218" t="s">
        <v>22</v>
      </c>
      <c r="B24" s="17" t="s">
        <v>283</v>
      </c>
      <c r="C24" s="85"/>
      <c r="D24" s="85"/>
      <c r="E24" s="85"/>
      <c r="F24" s="85"/>
      <c r="G24" s="85"/>
      <c r="H24" s="85"/>
      <c r="I24" s="85"/>
      <c r="J24" s="85"/>
      <c r="K24" s="85"/>
      <c r="L24" s="85"/>
      <c r="M24" s="85"/>
      <c r="N24" s="85"/>
      <c r="O24" s="85"/>
      <c r="P24" s="86">
        <f t="shared" si="5"/>
        <v>0</v>
      </c>
    </row>
    <row r="25" spans="1:16" ht="18" customHeight="1">
      <c r="A25" s="220"/>
      <c r="B25" s="27" t="s">
        <v>195</v>
      </c>
      <c r="C25" s="87"/>
      <c r="D25" s="87"/>
      <c r="E25" s="87"/>
      <c r="F25" s="87"/>
      <c r="G25" s="87"/>
      <c r="H25" s="87"/>
      <c r="I25" s="87"/>
      <c r="J25" s="87"/>
      <c r="K25" s="87"/>
      <c r="L25" s="87"/>
      <c r="M25" s="87"/>
      <c r="N25" s="87"/>
      <c r="O25" s="87"/>
      <c r="P25" s="88">
        <f t="shared" si="5"/>
        <v>0</v>
      </c>
    </row>
    <row r="26" spans="1:16" ht="18" customHeight="1">
      <c r="A26" s="220"/>
      <c r="B26" s="21"/>
      <c r="C26" s="87"/>
      <c r="D26" s="87"/>
      <c r="E26" s="87"/>
      <c r="F26" s="87"/>
      <c r="G26" s="87"/>
      <c r="H26" s="87"/>
      <c r="I26" s="87"/>
      <c r="J26" s="87"/>
      <c r="K26" s="87"/>
      <c r="L26" s="87"/>
      <c r="M26" s="87"/>
      <c r="N26" s="87"/>
      <c r="O26" s="87"/>
      <c r="P26" s="88">
        <f t="shared" si="5"/>
        <v>0</v>
      </c>
    </row>
    <row r="27" spans="1:16" ht="18" customHeight="1">
      <c r="A27" s="220"/>
      <c r="B27" s="21"/>
      <c r="C27" s="87"/>
      <c r="D27" s="87"/>
      <c r="E27" s="87"/>
      <c r="F27" s="87"/>
      <c r="G27" s="87"/>
      <c r="H27" s="87"/>
      <c r="I27" s="87"/>
      <c r="J27" s="87"/>
      <c r="K27" s="87"/>
      <c r="L27" s="87"/>
      <c r="M27" s="87"/>
      <c r="N27" s="87"/>
      <c r="O27" s="87"/>
      <c r="P27" s="88">
        <f t="shared" si="5"/>
        <v>0</v>
      </c>
    </row>
    <row r="28" spans="1:16" ht="17.25" customHeight="1" thickBot="1">
      <c r="A28" s="221"/>
      <c r="B28" s="16" t="s">
        <v>24</v>
      </c>
      <c r="C28" s="89">
        <f t="shared" ref="C28:O28" si="7">SUM(C24:C27)</f>
        <v>0</v>
      </c>
      <c r="D28" s="89">
        <f t="shared" si="7"/>
        <v>0</v>
      </c>
      <c r="E28" s="89">
        <f t="shared" si="7"/>
        <v>0</v>
      </c>
      <c r="F28" s="89">
        <f t="shared" si="7"/>
        <v>0</v>
      </c>
      <c r="G28" s="89">
        <f t="shared" si="7"/>
        <v>0</v>
      </c>
      <c r="H28" s="89">
        <f t="shared" si="7"/>
        <v>0</v>
      </c>
      <c r="I28" s="89">
        <f t="shared" si="7"/>
        <v>0</v>
      </c>
      <c r="J28" s="89">
        <f t="shared" si="7"/>
        <v>0</v>
      </c>
      <c r="K28" s="89">
        <f t="shared" si="7"/>
        <v>0</v>
      </c>
      <c r="L28" s="89">
        <f t="shared" si="7"/>
        <v>0</v>
      </c>
      <c r="M28" s="89">
        <f t="shared" si="7"/>
        <v>0</v>
      </c>
      <c r="N28" s="89">
        <f t="shared" si="7"/>
        <v>0</v>
      </c>
      <c r="O28" s="89">
        <f t="shared" si="7"/>
        <v>0</v>
      </c>
      <c r="P28" s="90">
        <f t="shared" si="5"/>
        <v>0</v>
      </c>
    </row>
    <row r="29" spans="1:16" ht="18" customHeight="1" thickBot="1">
      <c r="A29" s="212" t="s">
        <v>25</v>
      </c>
      <c r="B29" s="213"/>
      <c r="C29" s="98">
        <f>C18+C23-C28</f>
        <v>0</v>
      </c>
      <c r="D29" s="98">
        <f>D18+D23-D28</f>
        <v>0</v>
      </c>
      <c r="E29" s="98">
        <f t="shared" ref="E29:O29" si="8">E18+E23-E28</f>
        <v>0</v>
      </c>
      <c r="F29" s="98">
        <f t="shared" si="8"/>
        <v>0</v>
      </c>
      <c r="G29" s="98">
        <f t="shared" si="8"/>
        <v>0</v>
      </c>
      <c r="H29" s="98">
        <f t="shared" si="8"/>
        <v>0</v>
      </c>
      <c r="I29" s="98">
        <f t="shared" si="8"/>
        <v>0</v>
      </c>
      <c r="J29" s="98">
        <f t="shared" si="8"/>
        <v>0</v>
      </c>
      <c r="K29" s="98">
        <f t="shared" si="8"/>
        <v>0</v>
      </c>
      <c r="L29" s="98">
        <f t="shared" si="8"/>
        <v>0</v>
      </c>
      <c r="M29" s="98">
        <f t="shared" si="8"/>
        <v>0</v>
      </c>
      <c r="N29" s="98">
        <f t="shared" si="8"/>
        <v>0</v>
      </c>
      <c r="O29" s="98">
        <f t="shared" si="8"/>
        <v>0</v>
      </c>
      <c r="P29" s="99">
        <f>P18+P23-P28</f>
        <v>0</v>
      </c>
    </row>
    <row r="30" spans="1:16" ht="18" customHeight="1"/>
    <row r="31" spans="1:16" ht="18" customHeight="1"/>
  </sheetData>
  <sheetProtection sheet="1"/>
  <mergeCells count="11">
    <mergeCell ref="F4:K4"/>
    <mergeCell ref="A29:B29"/>
    <mergeCell ref="A5:B5"/>
    <mergeCell ref="A24:A28"/>
    <mergeCell ref="A2:P2"/>
    <mergeCell ref="A7:A10"/>
    <mergeCell ref="A11:A17"/>
    <mergeCell ref="A19:A23"/>
    <mergeCell ref="A18:B18"/>
    <mergeCell ref="A6:B6"/>
    <mergeCell ref="B4:E4"/>
  </mergeCells>
  <phoneticPr fontId="2"/>
  <pageMargins left="0.59055118110236227" right="0.19685039370078741" top="0.59055118110236227" bottom="0.39370078740157483" header="0.31496062992125984" footer="0.31496062992125984"/>
  <pageSetup paperSize="9" orientation="landscape" blackAndWhite="1" horizontalDpi="429496729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31"/>
  <sheetViews>
    <sheetView showGridLines="0" showRowColHeaders="0" showZeros="0" zoomScale="125" zoomScaleNormal="125" zoomScaleSheetLayoutView="85" workbookViewId="0">
      <pane xSplit="2" ySplit="5" topLeftCell="C6" activePane="bottomRight" state="frozen"/>
      <selection activeCell="R18" sqref="R18"/>
      <selection pane="topRight" activeCell="R18" sqref="R18"/>
      <selection pane="bottomLeft" activeCell="R18" sqref="R18"/>
      <selection pane="bottomRight" activeCell="A3" sqref="A3"/>
    </sheetView>
  </sheetViews>
  <sheetFormatPr defaultColWidth="11" defaultRowHeight="13"/>
  <cols>
    <col min="1" max="1" width="3" style="12" customWidth="1"/>
    <col min="2" max="2" width="19.6328125" style="12" customWidth="1"/>
    <col min="3" max="14" width="8" style="12" customWidth="1"/>
    <col min="15" max="15" width="10.36328125" style="12" customWidth="1"/>
    <col min="16" max="16384" width="11" style="12"/>
  </cols>
  <sheetData>
    <row r="1" spans="1:15" ht="9.75" customHeight="1">
      <c r="A1" s="128"/>
      <c r="B1" s="128"/>
      <c r="C1" s="128"/>
      <c r="D1" s="128"/>
      <c r="E1" s="128"/>
      <c r="F1" s="128"/>
      <c r="G1" s="128"/>
      <c r="H1" s="128"/>
      <c r="I1" s="128"/>
      <c r="J1" s="128"/>
      <c r="K1" s="128"/>
      <c r="L1" s="128"/>
      <c r="M1" s="128"/>
      <c r="N1" s="128"/>
      <c r="O1" s="128"/>
    </row>
    <row r="2" spans="1:15" ht="18" customHeight="1">
      <c r="A2" s="217" t="s">
        <v>332</v>
      </c>
      <c r="B2" s="217"/>
      <c r="C2" s="217"/>
      <c r="D2" s="217"/>
      <c r="E2" s="217"/>
      <c r="F2" s="217"/>
      <c r="G2" s="217"/>
      <c r="H2" s="217"/>
      <c r="I2" s="217"/>
      <c r="J2" s="217"/>
      <c r="K2" s="217"/>
      <c r="L2" s="217"/>
      <c r="M2" s="217"/>
      <c r="N2" s="217"/>
      <c r="O2" s="217"/>
    </row>
    <row r="3" spans="1:15" ht="6.75" customHeight="1">
      <c r="A3" s="128"/>
      <c r="B3" s="128"/>
      <c r="C3" s="128"/>
      <c r="D3" s="128"/>
      <c r="E3" s="128"/>
      <c r="F3" s="128"/>
      <c r="G3" s="128"/>
      <c r="H3" s="128"/>
      <c r="I3" s="128"/>
      <c r="J3" s="128"/>
      <c r="K3" s="128"/>
      <c r="L3" s="128"/>
      <c r="M3" s="128"/>
      <c r="N3" s="128"/>
      <c r="O3" s="128"/>
    </row>
    <row r="4" spans="1:15" ht="18" customHeight="1" thickBot="1">
      <c r="A4" s="128"/>
      <c r="B4" s="216" t="str">
        <f>CONCATENATE(初期入力!B3,初期入力!C3)</f>
        <v>名称 ：</v>
      </c>
      <c r="C4" s="216"/>
      <c r="D4" s="216"/>
      <c r="E4" s="216"/>
      <c r="F4" s="224"/>
      <c r="G4" s="224"/>
      <c r="H4" s="224"/>
      <c r="I4" s="224"/>
      <c r="J4" s="224"/>
      <c r="K4" s="224"/>
      <c r="L4" s="128"/>
      <c r="M4" s="128"/>
      <c r="N4" s="128"/>
      <c r="O4" s="13" t="s">
        <v>13</v>
      </c>
    </row>
    <row r="5" spans="1:15" ht="18" customHeight="1" thickBot="1">
      <c r="A5" s="214" t="s">
        <v>12</v>
      </c>
      <c r="B5" s="215"/>
      <c r="C5" s="19" t="str">
        <f>'損益計画（2）'!C$5</f>
        <v>1月</v>
      </c>
      <c r="D5" s="19" t="str">
        <f>'損益計画（2）'!D$5</f>
        <v>2月</v>
      </c>
      <c r="E5" s="19" t="str">
        <f>'損益計画（2）'!E$5</f>
        <v>3月</v>
      </c>
      <c r="F5" s="19" t="str">
        <f>'損益計画（2）'!F$5</f>
        <v>4月</v>
      </c>
      <c r="G5" s="19" t="str">
        <f>'損益計画（2）'!G$5</f>
        <v>5月</v>
      </c>
      <c r="H5" s="19" t="str">
        <f>'損益計画（2）'!H$5</f>
        <v>6月</v>
      </c>
      <c r="I5" s="19" t="str">
        <f>'損益計画（2）'!I$5</f>
        <v>7月</v>
      </c>
      <c r="J5" s="19" t="str">
        <f>'損益計画（2）'!J$5</f>
        <v>8月</v>
      </c>
      <c r="K5" s="19" t="str">
        <f>'損益計画（2）'!K$5</f>
        <v>9月</v>
      </c>
      <c r="L5" s="19" t="str">
        <f>'損益計画（2）'!L$5</f>
        <v>10月</v>
      </c>
      <c r="M5" s="19" t="str">
        <f>'損益計画（2）'!M$5</f>
        <v>11月</v>
      </c>
      <c r="N5" s="19" t="str">
        <f>'損益計画（2）'!N$5</f>
        <v>12月</v>
      </c>
      <c r="O5" s="15" t="s">
        <v>11</v>
      </c>
    </row>
    <row r="6" spans="1:15" ht="18" customHeight="1" thickBot="1">
      <c r="A6" s="226" t="s">
        <v>14</v>
      </c>
      <c r="B6" s="227"/>
      <c r="C6" s="103">
        <f>'資金繰り計画（初）'!O29</f>
        <v>0</v>
      </c>
      <c r="D6" s="103">
        <f t="shared" ref="D6:N6" si="0">C29</f>
        <v>0</v>
      </c>
      <c r="E6" s="103">
        <f t="shared" si="0"/>
        <v>0</v>
      </c>
      <c r="F6" s="103">
        <f t="shared" si="0"/>
        <v>0</v>
      </c>
      <c r="G6" s="103">
        <f t="shared" si="0"/>
        <v>0</v>
      </c>
      <c r="H6" s="103">
        <f t="shared" si="0"/>
        <v>0</v>
      </c>
      <c r="I6" s="103">
        <f t="shared" si="0"/>
        <v>0</v>
      </c>
      <c r="J6" s="103">
        <f t="shared" si="0"/>
        <v>0</v>
      </c>
      <c r="K6" s="103">
        <f t="shared" si="0"/>
        <v>0</v>
      </c>
      <c r="L6" s="103">
        <f t="shared" si="0"/>
        <v>0</v>
      </c>
      <c r="M6" s="103">
        <f t="shared" si="0"/>
        <v>0</v>
      </c>
      <c r="N6" s="103">
        <f t="shared" si="0"/>
        <v>0</v>
      </c>
      <c r="O6" s="104">
        <f>C6</f>
        <v>0</v>
      </c>
    </row>
    <row r="7" spans="1:15" ht="18" customHeight="1">
      <c r="A7" s="218" t="s">
        <v>15</v>
      </c>
      <c r="B7" s="17" t="str">
        <f>'資金繰り計画（初）'!B7</f>
        <v>A売上</v>
      </c>
      <c r="C7" s="91">
        <f>ROUND(('損益計画（2）'!C6*初期入力!$G$12+'損益計画（初）'!O6*初期入力!$I$12+'損益計画（初）'!N6*初期入力!$K$12+'損益計画（初）'!M6*初期入力!$M$12+'損益計画（初）'!L6*初期入力!$O$12)/100,0)</f>
        <v>0</v>
      </c>
      <c r="D7" s="91">
        <f>ROUND(('損益計画（2）'!D6*初期入力!$G$12+'損益計画（2）'!C6*初期入力!$I$12+'損益計画（初）'!O6*初期入力!$K$12+'損益計画（初）'!N6*初期入力!$M$12+'損益計画（初）'!M6*初期入力!$O$12)/100,0)</f>
        <v>0</v>
      </c>
      <c r="E7" s="91">
        <f>ROUND(('損益計画（2）'!E6*初期入力!$G$12+'損益計画（2）'!D6*初期入力!$I$12+'損益計画（2）'!C6*初期入力!$K$12+'損益計画（初）'!O6*初期入力!$M$12+'損益計画（初）'!N6*初期入力!$O$12)/100,0)</f>
        <v>0</v>
      </c>
      <c r="F7" s="91">
        <f>ROUND(('損益計画（2）'!F6*初期入力!$G$12+'損益計画（2）'!E6*初期入力!$I$12+'損益計画（2）'!D6*初期入力!$K$12+'損益計画（2）'!C6*初期入力!$M$12+'損益計画（初）'!O6*初期入力!$O$12)/100,0)</f>
        <v>0</v>
      </c>
      <c r="G7" s="91">
        <f>ROUND(('損益計画（2）'!G6*初期入力!$G$12+'損益計画（2）'!F6*初期入力!$I$12+'損益計画（2）'!E6*初期入力!$K$12+'損益計画（2）'!D6*初期入力!$M$12+'損益計画（2）'!C6*初期入力!$O$12)/100,0)</f>
        <v>0</v>
      </c>
      <c r="H7" s="91">
        <f>ROUND(('損益計画（2）'!H6*初期入力!$G$12+'損益計画（2）'!G6*初期入力!$I$12+'損益計画（2）'!F6*初期入力!$K$12+'損益計画（2）'!E6*初期入力!$M$12+'損益計画（2）'!D6*初期入力!$O$12)/100,0)</f>
        <v>0</v>
      </c>
      <c r="I7" s="91">
        <f>ROUND(('損益計画（2）'!I6*初期入力!$G$12+'損益計画（2）'!H6*初期入力!$I$12+'損益計画（2）'!G6*初期入力!$K$12+'損益計画（2）'!F6*初期入力!$M$12+'損益計画（2）'!E6*初期入力!$O$12)/100,0)</f>
        <v>0</v>
      </c>
      <c r="J7" s="91">
        <f>ROUND(('損益計画（2）'!J6*初期入力!$G$12+'損益計画（2）'!I6*初期入力!$I$12+'損益計画（2）'!H6*初期入力!$K$12+'損益計画（2）'!G6*初期入力!$M$12+'損益計画（2）'!F6*初期入力!$O$12)/100,0)</f>
        <v>0</v>
      </c>
      <c r="K7" s="91">
        <f>ROUND(('損益計画（2）'!K6*初期入力!$G$12+'損益計画（2）'!J6*初期入力!$I$12+'損益計画（2）'!I6*初期入力!$K$12+'損益計画（2）'!H6*初期入力!$M$12+'損益計画（2）'!G6*初期入力!$O$12)/100,0)</f>
        <v>0</v>
      </c>
      <c r="L7" s="91">
        <f>ROUND(('損益計画（2）'!L6*初期入力!$G$12+'損益計画（2）'!K6*初期入力!$I$12+'損益計画（2）'!J6*初期入力!$K$12+'損益計画（2）'!I6*初期入力!$M$12+'損益計画（2）'!H6*初期入力!$O$12)/100,0)</f>
        <v>0</v>
      </c>
      <c r="M7" s="91">
        <f>ROUND(('損益計画（2）'!M6*初期入力!$G$12+'損益計画（2）'!L6*初期入力!$I$12+'損益計画（2）'!K6*初期入力!$K$12+'損益計画（2）'!J6*初期入力!$M$12+'損益計画（2）'!I6*初期入力!$O$12)/100,0)</f>
        <v>0</v>
      </c>
      <c r="N7" s="91">
        <f>ROUND(('損益計画（2）'!N6*初期入力!$G$12+'損益計画（2）'!M6*初期入力!$I$12+'損益計画（2）'!L6*初期入力!$K$12+'損益計画（2）'!K6*初期入力!$M$12+'損益計画（2）'!J6*初期入力!$O$12)/100,0)</f>
        <v>0</v>
      </c>
      <c r="O7" s="105">
        <f t="shared" ref="O7:O17" si="1">SUM(C7:N7)</f>
        <v>0</v>
      </c>
    </row>
    <row r="8" spans="1:15" ht="18" customHeight="1">
      <c r="A8" s="219"/>
      <c r="B8" s="18" t="str">
        <f>'資金繰り計画（初）'!B8</f>
        <v>B売上</v>
      </c>
      <c r="C8" s="83">
        <f>ROUND(('損益計画（2）'!C7*初期入力!$G$12+'損益計画（初）'!O7*初期入力!$I$12+'損益計画（初）'!N7*初期入力!$K$12+'損益計画（初）'!M7*初期入力!$M$12+'損益計画（初）'!L7*初期入力!$O$12)/100,0)</f>
        <v>0</v>
      </c>
      <c r="D8" s="83">
        <f>ROUND(('損益計画（2）'!D7*初期入力!$G$12+'損益計画（2）'!C7*初期入力!$I$12+'損益計画（初）'!O7*初期入力!$K$12+'損益計画（初）'!N7*初期入力!$M$12+'損益計画（初）'!M7*初期入力!$O$12)/100,0)</f>
        <v>0</v>
      </c>
      <c r="E8" s="83">
        <f>ROUND(('損益計画（2）'!E7*初期入力!$G$12+'損益計画（2）'!D7*初期入力!$I$12+'損益計画（2）'!C7*初期入力!$K$12+'損益計画（初）'!O7*初期入力!$M$12+'損益計画（初）'!N7*初期入力!$O$12)/100,0)</f>
        <v>0</v>
      </c>
      <c r="F8" s="83">
        <f>ROUND(('損益計画（2）'!F7*初期入力!$G$12+'損益計画（2）'!E7*初期入力!$I$12+'損益計画（2）'!D7*初期入力!$K$12+'損益計画（2）'!C7*初期入力!$M$12+'損益計画（初）'!O7*初期入力!$O$12)/100,0)</f>
        <v>0</v>
      </c>
      <c r="G8" s="83">
        <f>ROUND(('損益計画（2）'!G7*初期入力!$G$12+'損益計画（2）'!F7*初期入力!$I$12+'損益計画（2）'!E7*初期入力!$K$12+'損益計画（2）'!D7*初期入力!$M$12+'損益計画（2）'!C7*初期入力!$O$12)/100,0)</f>
        <v>0</v>
      </c>
      <c r="H8" s="83">
        <f>ROUND(('損益計画（2）'!H7*初期入力!$G$12+'損益計画（2）'!G7*初期入力!$I$12+'損益計画（2）'!F7*初期入力!$K$12+'損益計画（2）'!E7*初期入力!$M$12+'損益計画（2）'!D7*初期入力!$O$12)/100,0)</f>
        <v>0</v>
      </c>
      <c r="I8" s="83">
        <f>ROUND(('損益計画（2）'!I7*初期入力!$G$12+'損益計画（2）'!H7*初期入力!$I$12+'損益計画（2）'!G7*初期入力!$K$12+'損益計画（2）'!F7*初期入力!$M$12+'損益計画（2）'!E7*初期入力!$O$12)/100,0)</f>
        <v>0</v>
      </c>
      <c r="J8" s="83">
        <f>ROUND(('損益計画（2）'!J7*初期入力!$G$12+'損益計画（2）'!I7*初期入力!$I$12+'損益計画（2）'!H7*初期入力!$K$12+'損益計画（2）'!G7*初期入力!$M$12+'損益計画（2）'!F7*初期入力!$O$12)/100,0)</f>
        <v>0</v>
      </c>
      <c r="K8" s="83">
        <f>ROUND(('損益計画（2）'!K7*初期入力!$G$12+'損益計画（2）'!J7*初期入力!$I$12+'損益計画（2）'!I7*初期入力!$K$12+'損益計画（2）'!H7*初期入力!$M$12+'損益計画（2）'!G7*初期入力!$O$12)/100,0)</f>
        <v>0</v>
      </c>
      <c r="L8" s="83">
        <f>ROUND(('損益計画（2）'!L7*初期入力!$G$12+'損益計画（2）'!K7*初期入力!$I$12+'損益計画（2）'!J7*初期入力!$K$12+'損益計画（2）'!I7*初期入力!$M$12+'損益計画（2）'!H7*初期入力!$O$12)/100,0)</f>
        <v>0</v>
      </c>
      <c r="M8" s="83">
        <f>ROUND(('損益計画（2）'!M7*初期入力!$G$12+'損益計画（2）'!L7*初期入力!$I$12+'損益計画（2）'!K7*初期入力!$K$12+'損益計画（2）'!J7*初期入力!$M$12+'損益計画（2）'!I7*初期入力!$O$12)/100,0)</f>
        <v>0</v>
      </c>
      <c r="N8" s="83">
        <f>ROUND(('損益計画（2）'!N7*初期入力!$G$12+'損益計画（2）'!M7*初期入力!$I$12+'損益計画（2）'!L7*初期入力!$K$12+'損益計画（2）'!K7*初期入力!$M$12+'損益計画（2）'!J7*初期入力!$O$12)/100,0)</f>
        <v>0</v>
      </c>
      <c r="O8" s="106">
        <f t="shared" si="1"/>
        <v>0</v>
      </c>
    </row>
    <row r="9" spans="1:15" ht="18" customHeight="1">
      <c r="A9" s="220"/>
      <c r="B9" s="18" t="str">
        <f>'資金繰り計画（初）'!B9</f>
        <v>C売上</v>
      </c>
      <c r="C9" s="107">
        <f>'損益計画（2）'!C8</f>
        <v>0</v>
      </c>
      <c r="D9" s="107">
        <f>'損益計画（2）'!D8</f>
        <v>0</v>
      </c>
      <c r="E9" s="107">
        <f>'損益計画（2）'!E8</f>
        <v>0</v>
      </c>
      <c r="F9" s="107">
        <f>'損益計画（2）'!F8</f>
        <v>0</v>
      </c>
      <c r="G9" s="107">
        <f>'損益計画（2）'!G8</f>
        <v>0</v>
      </c>
      <c r="H9" s="107">
        <f>'損益計画（2）'!H8</f>
        <v>0</v>
      </c>
      <c r="I9" s="107">
        <f>'損益計画（2）'!I8</f>
        <v>0</v>
      </c>
      <c r="J9" s="107">
        <f>'損益計画（2）'!J8</f>
        <v>0</v>
      </c>
      <c r="K9" s="107">
        <f>'損益計画（2）'!K8</f>
        <v>0</v>
      </c>
      <c r="L9" s="107">
        <f>'損益計画（2）'!L8</f>
        <v>0</v>
      </c>
      <c r="M9" s="107">
        <f>'損益計画（2）'!M8</f>
        <v>0</v>
      </c>
      <c r="N9" s="107">
        <f>'損益計画（2）'!N8</f>
        <v>0</v>
      </c>
      <c r="O9" s="106">
        <f t="shared" si="1"/>
        <v>0</v>
      </c>
    </row>
    <row r="10" spans="1:15" ht="18" customHeight="1" thickBot="1">
      <c r="A10" s="221"/>
      <c r="B10" s="16" t="s">
        <v>3</v>
      </c>
      <c r="C10" s="89">
        <f t="shared" ref="C10:N10" si="2">SUM(C7:C9)</f>
        <v>0</v>
      </c>
      <c r="D10" s="89">
        <f t="shared" si="2"/>
        <v>0</v>
      </c>
      <c r="E10" s="89">
        <f t="shared" si="2"/>
        <v>0</v>
      </c>
      <c r="F10" s="89">
        <f t="shared" si="2"/>
        <v>0</v>
      </c>
      <c r="G10" s="89">
        <f t="shared" si="2"/>
        <v>0</v>
      </c>
      <c r="H10" s="89">
        <f t="shared" si="2"/>
        <v>0</v>
      </c>
      <c r="I10" s="89">
        <f t="shared" si="2"/>
        <v>0</v>
      </c>
      <c r="J10" s="89">
        <f t="shared" si="2"/>
        <v>0</v>
      </c>
      <c r="K10" s="89">
        <f t="shared" si="2"/>
        <v>0</v>
      </c>
      <c r="L10" s="89">
        <f t="shared" si="2"/>
        <v>0</v>
      </c>
      <c r="M10" s="89">
        <f t="shared" si="2"/>
        <v>0</v>
      </c>
      <c r="N10" s="89">
        <f t="shared" si="2"/>
        <v>0</v>
      </c>
      <c r="O10" s="90">
        <f t="shared" si="1"/>
        <v>0</v>
      </c>
    </row>
    <row r="11" spans="1:15" ht="18" customHeight="1">
      <c r="A11" s="218" t="s">
        <v>18</v>
      </c>
      <c r="B11" s="82" t="str">
        <f>'資金繰り計画（初）'!B11</f>
        <v>原価（仕入支払）</v>
      </c>
      <c r="C11" s="91">
        <f>'損益計画（2）'!C11</f>
        <v>0</v>
      </c>
      <c r="D11" s="91">
        <f>'損益計画（2）'!D11</f>
        <v>0</v>
      </c>
      <c r="E11" s="91">
        <f>'損益計画（2）'!E11</f>
        <v>0</v>
      </c>
      <c r="F11" s="91">
        <f>'損益計画（2）'!F11</f>
        <v>0</v>
      </c>
      <c r="G11" s="91">
        <f>'損益計画（2）'!G11</f>
        <v>0</v>
      </c>
      <c r="H11" s="91">
        <f>'損益計画（2）'!H11</f>
        <v>0</v>
      </c>
      <c r="I11" s="91">
        <f>'損益計画（2）'!I11</f>
        <v>0</v>
      </c>
      <c r="J11" s="91">
        <f>'損益計画（2）'!J11</f>
        <v>0</v>
      </c>
      <c r="K11" s="91">
        <f>'損益計画（2）'!K11</f>
        <v>0</v>
      </c>
      <c r="L11" s="91">
        <f>'損益計画（2）'!L11</f>
        <v>0</v>
      </c>
      <c r="M11" s="91">
        <f>'損益計画（2）'!M11</f>
        <v>0</v>
      </c>
      <c r="N11" s="91">
        <f>'損益計画（2）'!N11</f>
        <v>0</v>
      </c>
      <c r="O11" s="86">
        <f t="shared" si="1"/>
        <v>0</v>
      </c>
    </row>
    <row r="12" spans="1:15" ht="18" customHeight="1">
      <c r="A12" s="219"/>
      <c r="B12" s="27" t="str">
        <f>'資金繰り計画（初）'!B12</f>
        <v>原価（外注費支払）</v>
      </c>
      <c r="C12" s="109">
        <f>'損益計画（2）'!C12</f>
        <v>0</v>
      </c>
      <c r="D12" s="109">
        <f>'損益計画（2）'!D12</f>
        <v>0</v>
      </c>
      <c r="E12" s="109">
        <f>'損益計画（2）'!E12</f>
        <v>0</v>
      </c>
      <c r="F12" s="109">
        <f>'損益計画（2）'!F12</f>
        <v>0</v>
      </c>
      <c r="G12" s="109">
        <f>'損益計画（2）'!G12</f>
        <v>0</v>
      </c>
      <c r="H12" s="109">
        <f>'損益計画（2）'!H12</f>
        <v>0</v>
      </c>
      <c r="I12" s="109">
        <f>'損益計画（2）'!I12</f>
        <v>0</v>
      </c>
      <c r="J12" s="109">
        <f>'損益計画（2）'!J12</f>
        <v>0</v>
      </c>
      <c r="K12" s="109">
        <f>'損益計画（2）'!K12</f>
        <v>0</v>
      </c>
      <c r="L12" s="109">
        <f>'損益計画（2）'!L12</f>
        <v>0</v>
      </c>
      <c r="M12" s="109">
        <f>'損益計画（2）'!M12</f>
        <v>0</v>
      </c>
      <c r="N12" s="109">
        <f>'損益計画（2）'!N12</f>
        <v>0</v>
      </c>
      <c r="O12" s="88">
        <f t="shared" si="1"/>
        <v>0</v>
      </c>
    </row>
    <row r="13" spans="1:15" ht="18" customHeight="1">
      <c r="A13" s="220"/>
      <c r="B13" s="18" t="str">
        <f>'資金繰り計画（初）'!B13</f>
        <v>経費支出</v>
      </c>
      <c r="C13" s="83">
        <f>'損益計画（2）'!C28-'損益計画（2）'!C19</f>
        <v>0</v>
      </c>
      <c r="D13" s="83">
        <f>'損益計画（2）'!D28-'損益計画（2）'!D19</f>
        <v>0</v>
      </c>
      <c r="E13" s="83">
        <f>'損益計画（2）'!E28-'損益計画（2）'!E19</f>
        <v>0</v>
      </c>
      <c r="F13" s="83">
        <f>'損益計画（2）'!F28-'損益計画（2）'!F19</f>
        <v>0</v>
      </c>
      <c r="G13" s="83">
        <f>'損益計画（2）'!G28-'損益計画（2）'!G19</f>
        <v>0</v>
      </c>
      <c r="H13" s="83">
        <f>'損益計画（2）'!H28-'損益計画（2）'!H19</f>
        <v>0</v>
      </c>
      <c r="I13" s="83">
        <f>'損益計画（2）'!I28-'損益計画（2）'!I19</f>
        <v>0</v>
      </c>
      <c r="J13" s="83">
        <f>'損益計画（2）'!J28-'損益計画（2）'!J19</f>
        <v>0</v>
      </c>
      <c r="K13" s="83">
        <f>'損益計画（2）'!K28-'損益計画（2）'!K19</f>
        <v>0</v>
      </c>
      <c r="L13" s="83">
        <f>'損益計画（2）'!L28-'損益計画（2）'!L19</f>
        <v>0</v>
      </c>
      <c r="M13" s="83">
        <f>'損益計画（2）'!M28-'損益計画（2）'!M19</f>
        <v>0</v>
      </c>
      <c r="N13" s="83">
        <f>'損益計画（2）'!N28-'損益計画（2）'!N19</f>
        <v>0</v>
      </c>
      <c r="O13" s="88">
        <f t="shared" si="1"/>
        <v>0</v>
      </c>
    </row>
    <row r="14" spans="1:15" ht="18" customHeight="1">
      <c r="A14" s="220"/>
      <c r="B14" s="18" t="str">
        <f>'資金繰り計画（初）'!B14</f>
        <v>入居保証金</v>
      </c>
      <c r="C14" s="87"/>
      <c r="D14" s="87"/>
      <c r="E14" s="87"/>
      <c r="F14" s="87"/>
      <c r="G14" s="87"/>
      <c r="H14" s="87"/>
      <c r="I14" s="87"/>
      <c r="J14" s="87"/>
      <c r="K14" s="87"/>
      <c r="L14" s="87"/>
      <c r="M14" s="87"/>
      <c r="N14" s="87"/>
      <c r="O14" s="88">
        <f t="shared" si="1"/>
        <v>0</v>
      </c>
    </row>
    <row r="15" spans="1:15" ht="18" customHeight="1">
      <c r="A15" s="220"/>
      <c r="B15" s="18" t="str">
        <f>'資金繰り計画（初）'!B15</f>
        <v>設備内外装工事費</v>
      </c>
      <c r="C15" s="87"/>
      <c r="D15" s="87"/>
      <c r="E15" s="87"/>
      <c r="F15" s="87"/>
      <c r="G15" s="87"/>
      <c r="H15" s="87"/>
      <c r="I15" s="87"/>
      <c r="J15" s="87"/>
      <c r="K15" s="87"/>
      <c r="L15" s="87"/>
      <c r="M15" s="87"/>
      <c r="N15" s="87"/>
      <c r="O15" s="88">
        <f t="shared" si="1"/>
        <v>0</v>
      </c>
    </row>
    <row r="16" spans="1:15" ht="18" customHeight="1">
      <c r="A16" s="220"/>
      <c r="B16" s="18" t="str">
        <f>'資金繰り計画（初）'!B16</f>
        <v>什器備品費</v>
      </c>
      <c r="C16" s="87"/>
      <c r="D16" s="87"/>
      <c r="E16" s="87"/>
      <c r="F16" s="87"/>
      <c r="G16" s="87"/>
      <c r="H16" s="87"/>
      <c r="I16" s="87"/>
      <c r="J16" s="87"/>
      <c r="K16" s="87"/>
      <c r="L16" s="87"/>
      <c r="M16" s="87"/>
      <c r="N16" s="87"/>
      <c r="O16" s="88">
        <f t="shared" si="1"/>
        <v>0</v>
      </c>
    </row>
    <row r="17" spans="1:15" ht="18" customHeight="1" thickBot="1">
      <c r="A17" s="221"/>
      <c r="B17" s="16" t="s">
        <v>19</v>
      </c>
      <c r="C17" s="89">
        <f t="shared" ref="C17:N17" si="3">SUM(C11:C16)</f>
        <v>0</v>
      </c>
      <c r="D17" s="89">
        <f t="shared" si="3"/>
        <v>0</v>
      </c>
      <c r="E17" s="89">
        <f t="shared" si="3"/>
        <v>0</v>
      </c>
      <c r="F17" s="89">
        <f t="shared" si="3"/>
        <v>0</v>
      </c>
      <c r="G17" s="89">
        <f t="shared" si="3"/>
        <v>0</v>
      </c>
      <c r="H17" s="89">
        <f t="shared" si="3"/>
        <v>0</v>
      </c>
      <c r="I17" s="89">
        <f t="shared" si="3"/>
        <v>0</v>
      </c>
      <c r="J17" s="89">
        <f t="shared" si="3"/>
        <v>0</v>
      </c>
      <c r="K17" s="89">
        <f t="shared" si="3"/>
        <v>0</v>
      </c>
      <c r="L17" s="89">
        <f t="shared" si="3"/>
        <v>0</v>
      </c>
      <c r="M17" s="89">
        <f t="shared" si="3"/>
        <v>0</v>
      </c>
      <c r="N17" s="89">
        <f t="shared" si="3"/>
        <v>0</v>
      </c>
      <c r="O17" s="88">
        <f t="shared" si="1"/>
        <v>0</v>
      </c>
    </row>
    <row r="18" spans="1:15" ht="18" customHeight="1" thickBot="1">
      <c r="A18" s="222" t="s">
        <v>20</v>
      </c>
      <c r="B18" s="223"/>
      <c r="C18" s="94">
        <f t="shared" ref="C18:N18" si="4">C6+C10-C17</f>
        <v>0</v>
      </c>
      <c r="D18" s="94">
        <f t="shared" si="4"/>
        <v>0</v>
      </c>
      <c r="E18" s="94">
        <f t="shared" si="4"/>
        <v>0</v>
      </c>
      <c r="F18" s="94">
        <f t="shared" si="4"/>
        <v>0</v>
      </c>
      <c r="G18" s="94">
        <f t="shared" si="4"/>
        <v>0</v>
      </c>
      <c r="H18" s="94">
        <f t="shared" si="4"/>
        <v>0</v>
      </c>
      <c r="I18" s="94">
        <f t="shared" si="4"/>
        <v>0</v>
      </c>
      <c r="J18" s="94">
        <f t="shared" si="4"/>
        <v>0</v>
      </c>
      <c r="K18" s="94">
        <f t="shared" si="4"/>
        <v>0</v>
      </c>
      <c r="L18" s="94">
        <f t="shared" si="4"/>
        <v>0</v>
      </c>
      <c r="M18" s="94">
        <f t="shared" si="4"/>
        <v>0</v>
      </c>
      <c r="N18" s="94">
        <f t="shared" si="4"/>
        <v>0</v>
      </c>
      <c r="O18" s="95">
        <f>O6+O10-O17</f>
        <v>0</v>
      </c>
    </row>
    <row r="19" spans="1:15" ht="18" customHeight="1">
      <c r="A19" s="218" t="s">
        <v>21</v>
      </c>
      <c r="B19" s="17" t="str">
        <f>'資金繰り計画（初）'!B19</f>
        <v>杉並区制度融資</v>
      </c>
      <c r="C19" s="85"/>
      <c r="D19" s="85"/>
      <c r="E19" s="85"/>
      <c r="F19" s="85"/>
      <c r="G19" s="85"/>
      <c r="H19" s="85"/>
      <c r="I19" s="85"/>
      <c r="J19" s="85"/>
      <c r="K19" s="85"/>
      <c r="L19" s="85"/>
      <c r="M19" s="85"/>
      <c r="N19" s="85"/>
      <c r="O19" s="86">
        <f t="shared" ref="O19:O28" si="5">SUM(C19:N19)</f>
        <v>0</v>
      </c>
    </row>
    <row r="20" spans="1:15" ht="18" customHeight="1">
      <c r="A20" s="220"/>
      <c r="B20" s="18" t="str">
        <f>'資金繰り計画（初）'!B20</f>
        <v>個人補填</v>
      </c>
      <c r="C20" s="87"/>
      <c r="D20" s="87"/>
      <c r="E20" s="87"/>
      <c r="F20" s="87"/>
      <c r="G20" s="87"/>
      <c r="H20" s="87"/>
      <c r="I20" s="87"/>
      <c r="J20" s="87"/>
      <c r="K20" s="87"/>
      <c r="L20" s="87"/>
      <c r="M20" s="87"/>
      <c r="N20" s="87"/>
      <c r="O20" s="88">
        <f t="shared" si="5"/>
        <v>0</v>
      </c>
    </row>
    <row r="21" spans="1:15" ht="18" customHeight="1">
      <c r="A21" s="220"/>
      <c r="B21" s="18" t="str">
        <f>'資金繰り計画（初）'!B21</f>
        <v>他・金融機関</v>
      </c>
      <c r="C21" s="87"/>
      <c r="D21" s="87"/>
      <c r="E21" s="87"/>
      <c r="F21" s="87"/>
      <c r="G21" s="87"/>
      <c r="H21" s="87"/>
      <c r="I21" s="87"/>
      <c r="J21" s="87"/>
      <c r="K21" s="87"/>
      <c r="L21" s="87"/>
      <c r="M21" s="87"/>
      <c r="N21" s="87"/>
      <c r="O21" s="88">
        <f t="shared" si="5"/>
        <v>0</v>
      </c>
    </row>
    <row r="22" spans="1:15" ht="18" customHeight="1">
      <c r="A22" s="220"/>
      <c r="B22" s="21">
        <f>'資金繰り計画（初）'!B22</f>
        <v>0</v>
      </c>
      <c r="C22" s="87"/>
      <c r="D22" s="87"/>
      <c r="E22" s="87"/>
      <c r="F22" s="87"/>
      <c r="G22" s="87"/>
      <c r="H22" s="87"/>
      <c r="I22" s="87"/>
      <c r="J22" s="87"/>
      <c r="K22" s="87"/>
      <c r="L22" s="87"/>
      <c r="M22" s="87"/>
      <c r="N22" s="87"/>
      <c r="O22" s="88">
        <f>SUM(C22:N22)</f>
        <v>0</v>
      </c>
    </row>
    <row r="23" spans="1:15" ht="17.25" customHeight="1" thickBot="1">
      <c r="A23" s="221"/>
      <c r="B23" s="16" t="s">
        <v>23</v>
      </c>
      <c r="C23" s="89">
        <f t="shared" ref="C23:N23" si="6">SUM(C19:C22)</f>
        <v>0</v>
      </c>
      <c r="D23" s="89">
        <f t="shared" si="6"/>
        <v>0</v>
      </c>
      <c r="E23" s="89">
        <f t="shared" si="6"/>
        <v>0</v>
      </c>
      <c r="F23" s="89">
        <f t="shared" si="6"/>
        <v>0</v>
      </c>
      <c r="G23" s="89">
        <f t="shared" si="6"/>
        <v>0</v>
      </c>
      <c r="H23" s="89">
        <f t="shared" si="6"/>
        <v>0</v>
      </c>
      <c r="I23" s="89">
        <f t="shared" si="6"/>
        <v>0</v>
      </c>
      <c r="J23" s="89">
        <f t="shared" si="6"/>
        <v>0</v>
      </c>
      <c r="K23" s="89">
        <f t="shared" si="6"/>
        <v>0</v>
      </c>
      <c r="L23" s="89">
        <f t="shared" si="6"/>
        <v>0</v>
      </c>
      <c r="M23" s="89">
        <f t="shared" si="6"/>
        <v>0</v>
      </c>
      <c r="N23" s="89">
        <f t="shared" si="6"/>
        <v>0</v>
      </c>
      <c r="O23" s="90">
        <f t="shared" si="5"/>
        <v>0</v>
      </c>
    </row>
    <row r="24" spans="1:15" ht="18" customHeight="1">
      <c r="A24" s="218" t="s">
        <v>22</v>
      </c>
      <c r="B24" s="17" t="str">
        <f>'資金繰り計画（初）'!B24</f>
        <v>杉並区制度融資返済</v>
      </c>
      <c r="C24" s="85"/>
      <c r="D24" s="85"/>
      <c r="E24" s="85"/>
      <c r="F24" s="85"/>
      <c r="G24" s="85"/>
      <c r="H24" s="85"/>
      <c r="I24" s="85"/>
      <c r="J24" s="85"/>
      <c r="K24" s="85"/>
      <c r="L24" s="85"/>
      <c r="M24" s="85"/>
      <c r="N24" s="85"/>
      <c r="O24" s="86">
        <f t="shared" si="5"/>
        <v>0</v>
      </c>
    </row>
    <row r="25" spans="1:15" ht="18" customHeight="1">
      <c r="A25" s="220"/>
      <c r="B25" s="27" t="str">
        <f>'資金繰り計画（初）'!B25</f>
        <v>他・金融機関返済</v>
      </c>
      <c r="C25" s="87"/>
      <c r="D25" s="87"/>
      <c r="E25" s="87"/>
      <c r="F25" s="87"/>
      <c r="G25" s="87"/>
      <c r="H25" s="87"/>
      <c r="I25" s="87"/>
      <c r="J25" s="87"/>
      <c r="K25" s="87"/>
      <c r="L25" s="87"/>
      <c r="M25" s="87"/>
      <c r="N25" s="87"/>
      <c r="O25" s="88">
        <f t="shared" si="5"/>
        <v>0</v>
      </c>
    </row>
    <row r="26" spans="1:15" ht="18" customHeight="1">
      <c r="A26" s="220"/>
      <c r="B26" s="21">
        <f>'資金繰り計画（初）'!B26</f>
        <v>0</v>
      </c>
      <c r="C26" s="87"/>
      <c r="D26" s="87"/>
      <c r="E26" s="87"/>
      <c r="F26" s="87"/>
      <c r="G26" s="87"/>
      <c r="H26" s="87"/>
      <c r="I26" s="87"/>
      <c r="J26" s="87"/>
      <c r="K26" s="87"/>
      <c r="L26" s="87"/>
      <c r="M26" s="87"/>
      <c r="N26" s="87"/>
      <c r="O26" s="88">
        <f t="shared" si="5"/>
        <v>0</v>
      </c>
    </row>
    <row r="27" spans="1:15" ht="18" customHeight="1">
      <c r="A27" s="220"/>
      <c r="B27" s="21">
        <f>'資金繰り計画（初）'!B27</f>
        <v>0</v>
      </c>
      <c r="C27" s="87"/>
      <c r="D27" s="87"/>
      <c r="E27" s="87"/>
      <c r="F27" s="87"/>
      <c r="G27" s="87"/>
      <c r="H27" s="87"/>
      <c r="I27" s="87"/>
      <c r="J27" s="87"/>
      <c r="K27" s="87"/>
      <c r="L27" s="87"/>
      <c r="M27" s="87"/>
      <c r="N27" s="87"/>
      <c r="O27" s="88">
        <f t="shared" si="5"/>
        <v>0</v>
      </c>
    </row>
    <row r="28" spans="1:15" ht="17.25" customHeight="1" thickBot="1">
      <c r="A28" s="221"/>
      <c r="B28" s="16" t="s">
        <v>24</v>
      </c>
      <c r="C28" s="89">
        <f t="shared" ref="C28:N28" si="7">SUM(C24:C27)</f>
        <v>0</v>
      </c>
      <c r="D28" s="89">
        <f t="shared" si="7"/>
        <v>0</v>
      </c>
      <c r="E28" s="89">
        <f t="shared" si="7"/>
        <v>0</v>
      </c>
      <c r="F28" s="89">
        <f t="shared" si="7"/>
        <v>0</v>
      </c>
      <c r="G28" s="89">
        <f t="shared" si="7"/>
        <v>0</v>
      </c>
      <c r="H28" s="89">
        <f t="shared" si="7"/>
        <v>0</v>
      </c>
      <c r="I28" s="89">
        <f t="shared" si="7"/>
        <v>0</v>
      </c>
      <c r="J28" s="89">
        <f t="shared" si="7"/>
        <v>0</v>
      </c>
      <c r="K28" s="89">
        <f t="shared" si="7"/>
        <v>0</v>
      </c>
      <c r="L28" s="89">
        <f t="shared" si="7"/>
        <v>0</v>
      </c>
      <c r="M28" s="89">
        <f t="shared" si="7"/>
        <v>0</v>
      </c>
      <c r="N28" s="89">
        <f t="shared" si="7"/>
        <v>0</v>
      </c>
      <c r="O28" s="90">
        <f t="shared" si="5"/>
        <v>0</v>
      </c>
    </row>
    <row r="29" spans="1:15" ht="18" customHeight="1" thickBot="1">
      <c r="A29" s="212" t="s">
        <v>25</v>
      </c>
      <c r="B29" s="213"/>
      <c r="C29" s="98">
        <f t="shared" ref="C29:N29" si="8">C18+C23-C28</f>
        <v>0</v>
      </c>
      <c r="D29" s="98">
        <f t="shared" si="8"/>
        <v>0</v>
      </c>
      <c r="E29" s="98">
        <f t="shared" si="8"/>
        <v>0</v>
      </c>
      <c r="F29" s="98">
        <f t="shared" si="8"/>
        <v>0</v>
      </c>
      <c r="G29" s="98">
        <f t="shared" si="8"/>
        <v>0</v>
      </c>
      <c r="H29" s="98">
        <f t="shared" si="8"/>
        <v>0</v>
      </c>
      <c r="I29" s="98">
        <f t="shared" si="8"/>
        <v>0</v>
      </c>
      <c r="J29" s="98">
        <f t="shared" si="8"/>
        <v>0</v>
      </c>
      <c r="K29" s="98">
        <f t="shared" si="8"/>
        <v>0</v>
      </c>
      <c r="L29" s="98">
        <f t="shared" si="8"/>
        <v>0</v>
      </c>
      <c r="M29" s="98">
        <f t="shared" si="8"/>
        <v>0</v>
      </c>
      <c r="N29" s="98">
        <f t="shared" si="8"/>
        <v>0</v>
      </c>
      <c r="O29" s="99">
        <f>O18+O23-O28</f>
        <v>0</v>
      </c>
    </row>
    <row r="30" spans="1:15" ht="18" customHeight="1"/>
    <row r="31" spans="1:15" ht="18" customHeight="1"/>
  </sheetData>
  <sheetProtection sheet="1"/>
  <mergeCells count="11">
    <mergeCell ref="F4:K4"/>
    <mergeCell ref="A29:B29"/>
    <mergeCell ref="A5:B5"/>
    <mergeCell ref="B4:E4"/>
    <mergeCell ref="A24:A28"/>
    <mergeCell ref="A2:O2"/>
    <mergeCell ref="A7:A10"/>
    <mergeCell ref="A11:A17"/>
    <mergeCell ref="A19:A23"/>
    <mergeCell ref="A18:B18"/>
    <mergeCell ref="A6:B6"/>
  </mergeCells>
  <phoneticPr fontId="2"/>
  <pageMargins left="0.78740157480314965" right="0.19685039370078741" top="0.59055118110236227" bottom="0.39370078740157483" header="0.31496062992125984" footer="0.31496062992125984"/>
  <pageSetup paperSize="9" orientation="landscape" blackAndWhite="1" horizontalDpi="4294967293"/>
  <headerFooter alignWithMargins="0"/>
  <ignoredErrors>
    <ignoredError sqref="B26:B27 B2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Q208"/>
  <sheetViews>
    <sheetView showGridLines="0" view="pageBreakPreview" zoomScale="136" zoomScaleNormal="100" zoomScaleSheetLayoutView="136" workbookViewId="0"/>
  </sheetViews>
  <sheetFormatPr defaultColWidth="8.6328125" defaultRowHeight="13"/>
  <cols>
    <col min="1" max="8" width="2.6328125" customWidth="1"/>
    <col min="9" max="9" width="3.81640625" customWidth="1"/>
    <col min="10" max="32" width="2.6328125" customWidth="1"/>
    <col min="33" max="33" width="3.1796875" customWidth="1"/>
    <col min="34" max="34" width="5.1796875" customWidth="1"/>
    <col min="35" max="35" width="14.6328125" customWidth="1"/>
  </cols>
  <sheetData>
    <row r="1" spans="1:34" ht="12" customHeight="1">
      <c r="A1" s="153"/>
      <c r="B1" s="154"/>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row>
    <row r="2" spans="1:34">
      <c r="A2" s="153"/>
      <c r="B2" s="154" t="s">
        <v>82</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row>
    <row r="3" spans="1:34" ht="8.5" customHeight="1">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row>
    <row r="4" spans="1:34" ht="16.5">
      <c r="A4" s="256" t="s">
        <v>83</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row>
    <row r="5" spans="1:34">
      <c r="A5" s="153"/>
      <c r="B5" s="153"/>
      <c r="C5" s="153"/>
      <c r="D5" s="153"/>
      <c r="E5" s="153"/>
      <c r="F5" s="155"/>
      <c r="G5" s="155"/>
      <c r="H5" s="155"/>
      <c r="I5" s="153"/>
      <c r="J5" s="153"/>
      <c r="K5" s="153"/>
      <c r="L5" s="153"/>
      <c r="M5" s="153"/>
      <c r="N5" s="153"/>
      <c r="O5" s="153"/>
      <c r="P5" s="153"/>
      <c r="Q5" s="153"/>
      <c r="R5" s="153"/>
      <c r="S5" s="153"/>
      <c r="T5" s="153"/>
      <c r="U5" s="153"/>
      <c r="V5" s="153"/>
      <c r="W5" s="153"/>
      <c r="X5" s="153"/>
      <c r="Y5" s="271" t="s">
        <v>326</v>
      </c>
      <c r="Z5" s="272"/>
      <c r="AA5" s="272"/>
      <c r="AB5" s="272"/>
      <c r="AC5" s="273"/>
      <c r="AD5" s="273"/>
      <c r="AE5" s="177" t="s">
        <v>43</v>
      </c>
      <c r="AF5" s="273"/>
      <c r="AG5" s="273"/>
      <c r="AH5" s="177" t="s">
        <v>44</v>
      </c>
    </row>
    <row r="6" spans="1:34">
      <c r="A6" s="153"/>
      <c r="B6" s="153"/>
      <c r="C6" s="153"/>
      <c r="D6" s="153"/>
      <c r="E6" s="153"/>
      <c r="F6" s="155"/>
      <c r="G6" s="155"/>
      <c r="H6" s="155"/>
      <c r="I6" s="153"/>
      <c r="J6" s="153"/>
      <c r="K6" s="153"/>
      <c r="L6" s="153"/>
      <c r="M6" s="153"/>
      <c r="N6" s="153"/>
      <c r="O6" s="153"/>
      <c r="P6" s="153"/>
      <c r="Q6" s="153"/>
      <c r="R6" s="153"/>
      <c r="S6" s="153"/>
      <c r="T6" s="153"/>
      <c r="U6" s="153"/>
      <c r="V6" s="153"/>
      <c r="W6" s="153"/>
      <c r="X6" s="153"/>
      <c r="Y6" s="153"/>
      <c r="Z6" s="156"/>
      <c r="AA6" s="156"/>
      <c r="AB6" s="156"/>
      <c r="AC6" s="156"/>
      <c r="AD6" s="156"/>
      <c r="AE6" s="156"/>
      <c r="AF6" s="156"/>
      <c r="AG6" s="156"/>
      <c r="AH6" s="156"/>
    </row>
    <row r="7" spans="1:34">
      <c r="A7" s="153" t="s">
        <v>84</v>
      </c>
      <c r="B7" s="153"/>
      <c r="C7" s="153"/>
      <c r="D7" s="153"/>
      <c r="E7" s="153"/>
      <c r="F7" s="156"/>
      <c r="G7" s="156"/>
      <c r="H7" s="156"/>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row>
    <row r="8" spans="1:34">
      <c r="A8" s="153" t="s">
        <v>85</v>
      </c>
      <c r="B8" s="153"/>
      <c r="C8" s="153"/>
      <c r="D8" s="153"/>
      <c r="E8" s="153"/>
      <c r="F8" s="156"/>
      <c r="G8" s="156"/>
      <c r="H8" s="156"/>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row>
    <row r="9" spans="1:34" ht="9.75" customHeight="1">
      <c r="A9" s="153"/>
      <c r="B9" s="153"/>
      <c r="C9" s="153"/>
      <c r="D9" s="153"/>
      <c r="E9" s="153"/>
      <c r="F9" s="156"/>
      <c r="G9" s="156"/>
      <c r="H9" s="156"/>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row>
    <row r="10" spans="1:34">
      <c r="A10" s="153"/>
      <c r="B10" s="153"/>
      <c r="C10" s="153"/>
      <c r="D10" s="153"/>
      <c r="E10" s="153"/>
      <c r="F10" s="156"/>
      <c r="G10" s="156"/>
      <c r="H10" s="156"/>
      <c r="I10" s="153"/>
      <c r="J10" s="153"/>
      <c r="K10" s="153"/>
      <c r="L10" s="153"/>
      <c r="M10" s="153"/>
      <c r="N10" s="153"/>
      <c r="O10" s="153"/>
      <c r="P10" s="153"/>
      <c r="Q10" s="153"/>
      <c r="R10" s="153" t="s">
        <v>86</v>
      </c>
      <c r="S10" s="153"/>
      <c r="T10" s="153"/>
      <c r="U10" s="153" t="s">
        <v>87</v>
      </c>
      <c r="V10" s="153"/>
      <c r="W10" s="153"/>
      <c r="X10" s="274"/>
      <c r="Y10" s="274"/>
      <c r="Z10" s="274"/>
      <c r="AA10" s="274"/>
      <c r="AB10" s="274"/>
      <c r="AC10" s="274"/>
      <c r="AD10" s="274"/>
      <c r="AE10" s="274"/>
      <c r="AF10" s="274"/>
      <c r="AG10" s="274"/>
      <c r="AH10" s="274"/>
    </row>
    <row r="11" spans="1:34" ht="10.5" customHeight="1">
      <c r="A11" s="153"/>
      <c r="B11" s="153"/>
      <c r="C11" s="153"/>
      <c r="D11" s="153"/>
      <c r="E11" s="153"/>
      <c r="F11" s="156"/>
      <c r="G11" s="156"/>
      <c r="H11" s="156"/>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row>
    <row r="12" spans="1:34">
      <c r="A12" s="153"/>
      <c r="B12" s="153"/>
      <c r="C12" s="153"/>
      <c r="D12" s="153"/>
      <c r="E12" s="153"/>
      <c r="F12" s="156"/>
      <c r="G12" s="156"/>
      <c r="H12" s="156"/>
      <c r="I12" s="153"/>
      <c r="J12" s="153"/>
      <c r="K12" s="153"/>
      <c r="L12" s="153"/>
      <c r="M12" s="153"/>
      <c r="N12" s="153"/>
      <c r="O12" s="153"/>
      <c r="P12" s="153"/>
      <c r="Q12" s="153"/>
      <c r="R12" s="153"/>
      <c r="S12" s="153"/>
      <c r="T12" s="153"/>
      <c r="U12" s="153" t="s">
        <v>88</v>
      </c>
      <c r="V12" s="153"/>
      <c r="W12" s="153"/>
      <c r="X12" s="274"/>
      <c r="Y12" s="274"/>
      <c r="Z12" s="274"/>
      <c r="AA12" s="274"/>
      <c r="AB12" s="274"/>
      <c r="AC12" s="274"/>
      <c r="AD12" s="274"/>
      <c r="AE12" s="274"/>
      <c r="AF12" s="274"/>
      <c r="AG12" s="153" t="s">
        <v>89</v>
      </c>
      <c r="AH12" s="153"/>
    </row>
    <row r="13" spans="1:34">
      <c r="A13" s="153"/>
      <c r="B13" s="153"/>
      <c r="C13" s="153"/>
      <c r="D13" s="155"/>
      <c r="E13" s="155"/>
      <c r="F13" s="155"/>
      <c r="G13" s="155"/>
      <c r="H13" s="155"/>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row>
    <row r="14" spans="1:34" ht="21.75" customHeight="1">
      <c r="A14" s="257" t="s">
        <v>90</v>
      </c>
      <c r="B14" s="258"/>
      <c r="C14" s="258"/>
      <c r="D14" s="258"/>
      <c r="E14" s="258"/>
      <c r="F14" s="258"/>
      <c r="G14" s="258"/>
      <c r="H14" s="258"/>
      <c r="I14" s="258"/>
      <c r="J14" s="258"/>
      <c r="K14" s="258"/>
      <c r="L14" s="259"/>
      <c r="M14" s="260" t="s">
        <v>91</v>
      </c>
      <c r="N14" s="261"/>
      <c r="O14" s="261"/>
      <c r="P14" s="261"/>
      <c r="Q14" s="261"/>
      <c r="R14" s="261"/>
      <c r="S14" s="261"/>
      <c r="T14" s="261"/>
      <c r="U14" s="261"/>
      <c r="V14" s="261"/>
      <c r="W14" s="261"/>
      <c r="X14" s="261"/>
      <c r="Y14" s="261"/>
      <c r="Z14" s="261"/>
      <c r="AA14" s="261"/>
      <c r="AB14" s="261"/>
      <c r="AC14" s="261"/>
      <c r="AD14" s="261"/>
      <c r="AE14" s="261"/>
      <c r="AF14" s="261"/>
      <c r="AG14" s="261"/>
      <c r="AH14" s="262"/>
    </row>
    <row r="15" spans="1:34" ht="24" customHeight="1">
      <c r="A15" s="263" t="s">
        <v>92</v>
      </c>
      <c r="B15" s="264"/>
      <c r="C15" s="264"/>
      <c r="D15" s="264"/>
      <c r="E15" s="264"/>
      <c r="F15" s="264"/>
      <c r="G15" s="265" t="s">
        <v>93</v>
      </c>
      <c r="H15" s="265"/>
      <c r="I15" s="265"/>
      <c r="J15" s="265"/>
      <c r="K15" s="265"/>
      <c r="L15" s="265"/>
      <c r="M15" s="266" t="s">
        <v>94</v>
      </c>
      <c r="N15" s="267"/>
      <c r="O15" s="267"/>
      <c r="P15" s="267"/>
      <c r="Q15" s="267"/>
      <c r="R15" s="267"/>
      <c r="S15" s="268"/>
      <c r="T15" s="269"/>
      <c r="U15" s="269"/>
      <c r="V15" s="269"/>
      <c r="W15" s="269"/>
      <c r="X15" s="269"/>
      <c r="Y15" s="269"/>
      <c r="Z15" s="269"/>
      <c r="AA15" s="269"/>
      <c r="AB15" s="269"/>
      <c r="AC15" s="269"/>
      <c r="AD15" s="269"/>
      <c r="AE15" s="269"/>
      <c r="AF15" s="269"/>
      <c r="AG15" s="269"/>
      <c r="AH15" s="270"/>
    </row>
    <row r="16" spans="1:34" ht="24" customHeight="1">
      <c r="A16" s="280" t="s">
        <v>95</v>
      </c>
      <c r="B16" s="281"/>
      <c r="C16" s="281"/>
      <c r="D16" s="281"/>
      <c r="E16" s="281"/>
      <c r="F16" s="281"/>
      <c r="G16" s="268"/>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70"/>
    </row>
    <row r="17" spans="1:69" ht="24" customHeight="1">
      <c r="A17" s="286" t="s">
        <v>96</v>
      </c>
      <c r="B17" s="287"/>
      <c r="C17" s="287"/>
      <c r="D17" s="287"/>
      <c r="E17" s="287"/>
      <c r="F17" s="288"/>
      <c r="G17" s="289"/>
      <c r="H17" s="290"/>
      <c r="I17" s="290"/>
      <c r="J17" s="290"/>
      <c r="K17" s="290"/>
      <c r="L17" s="290"/>
      <c r="M17" s="290"/>
      <c r="N17" s="290"/>
      <c r="O17" s="290"/>
      <c r="P17" s="290"/>
      <c r="Q17" s="290"/>
      <c r="R17" s="290"/>
      <c r="S17" s="290"/>
      <c r="T17" s="291" t="s">
        <v>97</v>
      </c>
      <c r="U17" s="291"/>
      <c r="V17" s="291"/>
      <c r="W17" s="290"/>
      <c r="X17" s="290"/>
      <c r="Y17" s="290"/>
      <c r="Z17" s="290"/>
      <c r="AA17" s="290"/>
      <c r="AB17" s="290"/>
      <c r="AC17" s="290"/>
      <c r="AD17" s="290"/>
      <c r="AE17" s="290"/>
      <c r="AF17" s="290"/>
      <c r="AG17" s="290"/>
      <c r="AH17" s="292"/>
    </row>
    <row r="18" spans="1:69" ht="9" customHeight="1">
      <c r="A18" s="157"/>
      <c r="B18" s="157"/>
      <c r="C18" s="157"/>
      <c r="D18" s="157"/>
      <c r="E18" s="157"/>
      <c r="F18" s="157"/>
      <c r="G18" s="157"/>
      <c r="H18" s="157"/>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row>
    <row r="19" spans="1:69" ht="18" customHeight="1">
      <c r="A19" s="157" t="s">
        <v>98</v>
      </c>
      <c r="B19" s="157"/>
      <c r="C19" s="157"/>
      <c r="D19" s="157"/>
      <c r="E19" s="157"/>
      <c r="F19" s="157"/>
      <c r="G19" s="157"/>
      <c r="H19" s="157"/>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row>
    <row r="20" spans="1:69" ht="18" customHeight="1">
      <c r="A20" s="158" t="s">
        <v>99</v>
      </c>
      <c r="B20" s="159"/>
      <c r="C20" s="159"/>
      <c r="D20" s="159"/>
      <c r="E20" s="293"/>
      <c r="F20" s="293"/>
      <c r="G20" s="293"/>
      <c r="H20" s="293"/>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4"/>
    </row>
    <row r="21" spans="1:69" ht="16.5" customHeight="1">
      <c r="A21" s="282" t="s">
        <v>100</v>
      </c>
      <c r="B21" s="207"/>
      <c r="C21" s="207"/>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row>
    <row r="22" spans="1:69" ht="132" customHeight="1">
      <c r="A22" s="283"/>
      <c r="B22" s="284"/>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5"/>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row>
    <row r="23" spans="1:69" ht="16.5" customHeight="1">
      <c r="A23" s="275" t="s">
        <v>101</v>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08"/>
    </row>
    <row r="24" spans="1:69" ht="78.5" customHeight="1">
      <c r="A24" s="283"/>
      <c r="B24" s="284"/>
      <c r="C24" s="284"/>
      <c r="D24" s="284"/>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5"/>
    </row>
    <row r="25" spans="1:69" ht="16.5" customHeight="1">
      <c r="A25" s="275" t="s">
        <v>102</v>
      </c>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08"/>
    </row>
    <row r="26" spans="1:69" ht="104.5" customHeight="1">
      <c r="A26" s="283"/>
      <c r="B26" s="284"/>
      <c r="C26" s="284"/>
      <c r="D26" s="284"/>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5"/>
      <c r="AJ26" s="20" t="s">
        <v>229</v>
      </c>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row>
    <row r="27" spans="1:69" ht="16.5" customHeight="1">
      <c r="A27" s="275" t="s">
        <v>103</v>
      </c>
      <c r="B27" s="276"/>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08"/>
    </row>
    <row r="28" spans="1:69" ht="78" customHeight="1">
      <c r="A28" s="283"/>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5"/>
      <c r="AJ28" s="20"/>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row>
    <row r="29" spans="1:69" ht="16.5" customHeight="1">
      <c r="A29" s="275" t="s">
        <v>184</v>
      </c>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08"/>
    </row>
    <row r="30" spans="1:69" ht="52.5" customHeight="1">
      <c r="A30" s="307"/>
      <c r="B30" s="308"/>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9"/>
      <c r="AJ30" s="20" t="s">
        <v>229</v>
      </c>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row>
    <row r="31" spans="1:69">
      <c r="A31" s="153"/>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row>
    <row r="32" spans="1:69" ht="7" customHeight="1">
      <c r="A32" s="153"/>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row>
    <row r="33" spans="1:35" ht="3.5" customHeight="1">
      <c r="A33" s="153"/>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row>
    <row r="34" spans="1:35" ht="17" customHeight="1">
      <c r="A34" s="153" t="s">
        <v>104</v>
      </c>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row>
    <row r="35" spans="1:35" ht="17" customHeight="1">
      <c r="A35" s="153"/>
      <c r="B35" s="160" t="s">
        <v>105</v>
      </c>
      <c r="C35" s="161"/>
      <c r="D35" s="161"/>
      <c r="E35" s="161"/>
      <c r="F35" s="161"/>
      <c r="G35" s="161"/>
      <c r="H35" s="161"/>
      <c r="I35" s="161"/>
      <c r="J35" s="161"/>
      <c r="K35" s="161"/>
      <c r="L35" s="161"/>
      <c r="M35" s="161"/>
      <c r="N35" s="161"/>
      <c r="O35" s="161"/>
      <c r="P35" s="161"/>
      <c r="Q35" s="161"/>
      <c r="R35" s="161"/>
      <c r="S35" s="161"/>
      <c r="T35" s="160" t="s">
        <v>106</v>
      </c>
      <c r="U35" s="161"/>
      <c r="V35" s="161"/>
      <c r="W35" s="161"/>
      <c r="X35" s="161"/>
      <c r="Y35" s="161"/>
      <c r="Z35" s="161"/>
      <c r="AA35" s="161"/>
      <c r="AB35" s="161"/>
      <c r="AC35" s="161"/>
      <c r="AD35" s="161"/>
      <c r="AE35" s="161"/>
      <c r="AF35" s="161"/>
      <c r="AG35" s="153"/>
      <c r="AH35" s="153"/>
    </row>
    <row r="36" spans="1:35" ht="17" customHeight="1">
      <c r="A36" s="153"/>
      <c r="B36" s="160" t="s">
        <v>107</v>
      </c>
      <c r="C36" s="161"/>
      <c r="D36" s="161"/>
      <c r="E36" s="161"/>
      <c r="F36" s="161"/>
      <c r="G36" s="161"/>
      <c r="H36" s="161"/>
      <c r="I36" s="161"/>
      <c r="J36" s="161"/>
      <c r="K36" s="161"/>
      <c r="L36" s="161"/>
      <c r="M36" s="161"/>
      <c r="N36" s="161"/>
      <c r="O36" s="161"/>
      <c r="P36" s="161"/>
      <c r="Q36" s="161"/>
      <c r="R36" s="161"/>
      <c r="S36" s="161"/>
      <c r="T36" s="160" t="s">
        <v>108</v>
      </c>
      <c r="U36" s="161"/>
      <c r="V36" s="161"/>
      <c r="W36" s="161"/>
      <c r="X36" s="161"/>
      <c r="Y36" s="161"/>
      <c r="Z36" s="161"/>
      <c r="AA36" s="161"/>
      <c r="AB36" s="161"/>
      <c r="AC36" s="161"/>
      <c r="AD36" s="161"/>
      <c r="AE36" s="161"/>
      <c r="AF36" s="161"/>
      <c r="AG36" s="153"/>
      <c r="AH36" s="153"/>
    </row>
    <row r="37" spans="1:35" ht="17" customHeight="1">
      <c r="A37" s="153"/>
      <c r="B37" s="160" t="s">
        <v>109</v>
      </c>
      <c r="C37" s="161"/>
      <c r="D37" s="161"/>
      <c r="E37" s="161"/>
      <c r="F37" s="161"/>
      <c r="G37" s="161"/>
      <c r="H37" s="161"/>
      <c r="I37" s="161"/>
      <c r="J37" s="161"/>
      <c r="K37" s="161"/>
      <c r="L37" s="161"/>
      <c r="M37" s="161"/>
      <c r="N37" s="161"/>
      <c r="O37" s="161"/>
      <c r="P37" s="161"/>
      <c r="Q37" s="161"/>
      <c r="R37" s="161"/>
      <c r="S37" s="161"/>
      <c r="T37" s="160" t="s">
        <v>110</v>
      </c>
      <c r="U37" s="161"/>
      <c r="V37" s="161"/>
      <c r="W37" s="161"/>
      <c r="X37" s="161"/>
      <c r="Y37" s="161"/>
      <c r="Z37" s="161"/>
      <c r="AA37" s="161"/>
      <c r="AB37" s="161"/>
      <c r="AC37" s="161"/>
      <c r="AD37" s="161"/>
      <c r="AE37" s="161"/>
      <c r="AF37" s="161"/>
      <c r="AG37" s="153"/>
      <c r="AH37" s="153"/>
    </row>
    <row r="38" spans="1:35" ht="17" customHeight="1">
      <c r="A38" s="153"/>
      <c r="B38" s="160" t="s">
        <v>111</v>
      </c>
      <c r="C38" s="161"/>
      <c r="D38" s="161"/>
      <c r="E38" s="161"/>
      <c r="F38" s="161"/>
      <c r="G38" s="161"/>
      <c r="H38" s="161"/>
      <c r="I38" s="161"/>
      <c r="J38" s="161"/>
      <c r="K38" s="161"/>
      <c r="L38" s="161"/>
      <c r="M38" s="161"/>
      <c r="N38" s="161"/>
      <c r="O38" s="161"/>
      <c r="P38" s="161"/>
      <c r="Q38" s="161"/>
      <c r="R38" s="161"/>
      <c r="S38" s="161"/>
      <c r="T38" s="161"/>
      <c r="U38" s="160" t="s">
        <v>328</v>
      </c>
      <c r="V38" s="161"/>
      <c r="W38" s="161"/>
      <c r="X38" s="161"/>
      <c r="Y38" s="161"/>
      <c r="Z38" s="161"/>
      <c r="AA38" s="161"/>
      <c r="AB38" s="161"/>
      <c r="AC38" s="161"/>
      <c r="AD38" s="161"/>
      <c r="AE38" s="161"/>
      <c r="AF38" s="161"/>
      <c r="AG38" s="153"/>
      <c r="AH38" s="153"/>
    </row>
    <row r="39" spans="1:35" ht="9.75" customHeight="1">
      <c r="A39" s="153"/>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row>
    <row r="40" spans="1:35" ht="20" customHeight="1">
      <c r="A40" s="153" t="s">
        <v>112</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row>
    <row r="41" spans="1:35" ht="20" customHeight="1">
      <c r="A41" s="277" t="s">
        <v>113</v>
      </c>
      <c r="B41" s="278"/>
      <c r="C41" s="278"/>
      <c r="D41" s="278"/>
      <c r="E41" s="278"/>
      <c r="F41" s="278"/>
      <c r="G41" s="278"/>
      <c r="H41" s="278"/>
      <c r="I41" s="278"/>
      <c r="J41" s="278" t="s">
        <v>114</v>
      </c>
      <c r="K41" s="278"/>
      <c r="L41" s="278"/>
      <c r="M41" s="278"/>
      <c r="N41" s="278"/>
      <c r="O41" s="278"/>
      <c r="P41" s="278"/>
      <c r="Q41" s="278"/>
      <c r="R41" s="278"/>
      <c r="S41" s="278"/>
      <c r="T41" s="278"/>
      <c r="U41" s="278"/>
      <c r="V41" s="278" t="s">
        <v>115</v>
      </c>
      <c r="W41" s="278"/>
      <c r="X41" s="278"/>
      <c r="Y41" s="278"/>
      <c r="Z41" s="278"/>
      <c r="AA41" s="278"/>
      <c r="AB41" s="278" t="s">
        <v>116</v>
      </c>
      <c r="AC41" s="278"/>
      <c r="AD41" s="278"/>
      <c r="AE41" s="278"/>
      <c r="AF41" s="278"/>
      <c r="AG41" s="278"/>
      <c r="AH41" s="279"/>
    </row>
    <row r="42" spans="1:35" ht="24" customHeight="1">
      <c r="A42" s="295"/>
      <c r="B42" s="296"/>
      <c r="C42" s="296"/>
      <c r="D42" s="296"/>
      <c r="E42" s="296"/>
      <c r="F42" s="296"/>
      <c r="G42" s="296"/>
      <c r="H42" s="296"/>
      <c r="I42" s="296"/>
      <c r="J42" s="297"/>
      <c r="K42" s="297"/>
      <c r="L42" s="297"/>
      <c r="M42" s="297"/>
      <c r="N42" s="297"/>
      <c r="O42" s="297"/>
      <c r="P42" s="297"/>
      <c r="Q42" s="297"/>
      <c r="R42" s="297"/>
      <c r="S42" s="297"/>
      <c r="T42" s="297"/>
      <c r="U42" s="297"/>
      <c r="V42" s="178" t="s">
        <v>42</v>
      </c>
      <c r="W42" s="298"/>
      <c r="X42" s="298"/>
      <c r="Y42" s="298"/>
      <c r="Z42" s="299" t="s">
        <v>117</v>
      </c>
      <c r="AA42" s="300"/>
      <c r="AB42" s="301" t="s">
        <v>118</v>
      </c>
      <c r="AC42" s="302"/>
      <c r="AD42" s="302"/>
      <c r="AE42" s="302"/>
      <c r="AF42" s="302"/>
      <c r="AG42" s="302"/>
      <c r="AH42" s="303"/>
    </row>
    <row r="43" spans="1:35" ht="24" customHeight="1">
      <c r="A43" s="295"/>
      <c r="B43" s="296"/>
      <c r="C43" s="296"/>
      <c r="D43" s="296"/>
      <c r="E43" s="296"/>
      <c r="F43" s="296"/>
      <c r="G43" s="296"/>
      <c r="H43" s="296"/>
      <c r="I43" s="296"/>
      <c r="J43" s="297"/>
      <c r="K43" s="297"/>
      <c r="L43" s="297"/>
      <c r="M43" s="297"/>
      <c r="N43" s="297"/>
      <c r="O43" s="297"/>
      <c r="P43" s="297"/>
      <c r="Q43" s="297"/>
      <c r="R43" s="297"/>
      <c r="S43" s="297"/>
      <c r="T43" s="297"/>
      <c r="U43" s="297"/>
      <c r="V43" s="178" t="s">
        <v>42</v>
      </c>
      <c r="W43" s="306"/>
      <c r="X43" s="306"/>
      <c r="Y43" s="306"/>
      <c r="Z43" s="299" t="s">
        <v>117</v>
      </c>
      <c r="AA43" s="300"/>
      <c r="AB43" s="301" t="s">
        <v>118</v>
      </c>
      <c r="AC43" s="302"/>
      <c r="AD43" s="302"/>
      <c r="AE43" s="302"/>
      <c r="AF43" s="302"/>
      <c r="AG43" s="302"/>
      <c r="AH43" s="303"/>
    </row>
    <row r="44" spans="1:35" ht="24" customHeight="1">
      <c r="A44" s="310"/>
      <c r="B44" s="311"/>
      <c r="C44" s="311"/>
      <c r="D44" s="311"/>
      <c r="E44" s="311"/>
      <c r="F44" s="311"/>
      <c r="G44" s="311"/>
      <c r="H44" s="311"/>
      <c r="I44" s="311"/>
      <c r="J44" s="290"/>
      <c r="K44" s="290"/>
      <c r="L44" s="290"/>
      <c r="M44" s="290"/>
      <c r="N44" s="290"/>
      <c r="O44" s="290"/>
      <c r="P44" s="290"/>
      <c r="Q44" s="290"/>
      <c r="R44" s="290"/>
      <c r="S44" s="290"/>
      <c r="T44" s="290"/>
      <c r="U44" s="290"/>
      <c r="V44" s="179" t="s">
        <v>42</v>
      </c>
      <c r="W44" s="312"/>
      <c r="X44" s="312"/>
      <c r="Y44" s="312"/>
      <c r="Z44" s="313" t="s">
        <v>117</v>
      </c>
      <c r="AA44" s="314"/>
      <c r="AB44" s="315" t="s">
        <v>118</v>
      </c>
      <c r="AC44" s="316"/>
      <c r="AD44" s="316"/>
      <c r="AE44" s="316"/>
      <c r="AF44" s="316"/>
      <c r="AG44" s="316"/>
      <c r="AH44" s="317"/>
      <c r="AI44" s="84" t="s">
        <v>230</v>
      </c>
    </row>
    <row r="45" spans="1:35" ht="9.75" customHeight="1">
      <c r="A45" s="153"/>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row>
    <row r="46" spans="1:35" ht="20" customHeight="1">
      <c r="A46" s="277" t="s">
        <v>119</v>
      </c>
      <c r="B46" s="278"/>
      <c r="C46" s="278"/>
      <c r="D46" s="278"/>
      <c r="E46" s="278"/>
      <c r="F46" s="278"/>
      <c r="G46" s="278"/>
      <c r="H46" s="278"/>
      <c r="I46" s="278"/>
      <c r="J46" s="278" t="s">
        <v>114</v>
      </c>
      <c r="K46" s="278"/>
      <c r="L46" s="278"/>
      <c r="M46" s="278"/>
      <c r="N46" s="278"/>
      <c r="O46" s="278"/>
      <c r="P46" s="278"/>
      <c r="Q46" s="278"/>
      <c r="R46" s="278"/>
      <c r="S46" s="278"/>
      <c r="T46" s="278"/>
      <c r="U46" s="278"/>
      <c r="V46" s="278" t="s">
        <v>120</v>
      </c>
      <c r="W46" s="278"/>
      <c r="X46" s="278"/>
      <c r="Y46" s="278"/>
      <c r="Z46" s="278"/>
      <c r="AA46" s="278"/>
      <c r="AB46" s="278" t="s">
        <v>121</v>
      </c>
      <c r="AC46" s="278"/>
      <c r="AD46" s="278"/>
      <c r="AE46" s="278"/>
      <c r="AF46" s="278"/>
      <c r="AG46" s="278"/>
      <c r="AH46" s="279"/>
    </row>
    <row r="47" spans="1:35" ht="24" customHeight="1">
      <c r="A47" s="295"/>
      <c r="B47" s="296"/>
      <c r="C47" s="296"/>
      <c r="D47" s="296"/>
      <c r="E47" s="296"/>
      <c r="F47" s="296"/>
      <c r="G47" s="296"/>
      <c r="H47" s="296"/>
      <c r="I47" s="296"/>
      <c r="J47" s="297"/>
      <c r="K47" s="297"/>
      <c r="L47" s="297"/>
      <c r="M47" s="297"/>
      <c r="N47" s="297"/>
      <c r="O47" s="297"/>
      <c r="P47" s="297"/>
      <c r="Q47" s="297"/>
      <c r="R47" s="297"/>
      <c r="S47" s="297"/>
      <c r="T47" s="297"/>
      <c r="U47" s="297"/>
      <c r="V47" s="178" t="s">
        <v>42</v>
      </c>
      <c r="W47" s="298"/>
      <c r="X47" s="298"/>
      <c r="Y47" s="298"/>
      <c r="Z47" s="299" t="s">
        <v>117</v>
      </c>
      <c r="AA47" s="300"/>
      <c r="AB47" s="301" t="s">
        <v>122</v>
      </c>
      <c r="AC47" s="302"/>
      <c r="AD47" s="302"/>
      <c r="AE47" s="302"/>
      <c r="AF47" s="302"/>
      <c r="AG47" s="302"/>
      <c r="AH47" s="303"/>
    </row>
    <row r="48" spans="1:35" ht="24" customHeight="1">
      <c r="A48" s="318"/>
      <c r="B48" s="319"/>
      <c r="C48" s="319"/>
      <c r="D48" s="319"/>
      <c r="E48" s="319"/>
      <c r="F48" s="319"/>
      <c r="G48" s="319"/>
      <c r="H48" s="319"/>
      <c r="I48" s="320"/>
      <c r="J48" s="297"/>
      <c r="K48" s="297"/>
      <c r="L48" s="297"/>
      <c r="M48" s="297"/>
      <c r="N48" s="297"/>
      <c r="O48" s="297"/>
      <c r="P48" s="297"/>
      <c r="Q48" s="297"/>
      <c r="R48" s="297"/>
      <c r="S48" s="297"/>
      <c r="T48" s="297"/>
      <c r="U48" s="297"/>
      <c r="V48" s="178" t="s">
        <v>42</v>
      </c>
      <c r="W48" s="298"/>
      <c r="X48" s="298"/>
      <c r="Y48" s="298"/>
      <c r="Z48" s="299" t="s">
        <v>117</v>
      </c>
      <c r="AA48" s="300"/>
      <c r="AB48" s="301" t="s">
        <v>122</v>
      </c>
      <c r="AC48" s="302"/>
      <c r="AD48" s="302"/>
      <c r="AE48" s="302"/>
      <c r="AF48" s="302"/>
      <c r="AG48" s="302"/>
      <c r="AH48" s="303"/>
    </row>
    <row r="49" spans="1:35" ht="24" customHeight="1">
      <c r="A49" s="321"/>
      <c r="B49" s="322"/>
      <c r="C49" s="322"/>
      <c r="D49" s="322"/>
      <c r="E49" s="322"/>
      <c r="F49" s="322"/>
      <c r="G49" s="322"/>
      <c r="H49" s="322"/>
      <c r="I49" s="323"/>
      <c r="J49" s="290"/>
      <c r="K49" s="290"/>
      <c r="L49" s="290"/>
      <c r="M49" s="290"/>
      <c r="N49" s="290"/>
      <c r="O49" s="290"/>
      <c r="P49" s="290"/>
      <c r="Q49" s="290"/>
      <c r="R49" s="290"/>
      <c r="S49" s="290"/>
      <c r="T49" s="290"/>
      <c r="U49" s="290"/>
      <c r="V49" s="179" t="s">
        <v>42</v>
      </c>
      <c r="W49" s="324"/>
      <c r="X49" s="324"/>
      <c r="Y49" s="324"/>
      <c r="Z49" s="313" t="s">
        <v>117</v>
      </c>
      <c r="AA49" s="314"/>
      <c r="AB49" s="315" t="s">
        <v>122</v>
      </c>
      <c r="AC49" s="316"/>
      <c r="AD49" s="316"/>
      <c r="AE49" s="316"/>
      <c r="AF49" s="316"/>
      <c r="AG49" s="316"/>
      <c r="AH49" s="317"/>
      <c r="AI49" s="84" t="s">
        <v>231</v>
      </c>
    </row>
    <row r="50" spans="1:35" ht="9.75" customHeight="1">
      <c r="A50" s="162"/>
      <c r="B50" s="162"/>
      <c r="C50" s="162"/>
      <c r="D50" s="162"/>
      <c r="E50" s="162"/>
      <c r="F50" s="162"/>
      <c r="G50" s="162"/>
      <c r="H50" s="162"/>
      <c r="I50" s="162"/>
      <c r="J50" s="162"/>
      <c r="K50" s="162"/>
      <c r="L50" s="162"/>
      <c r="M50" s="162"/>
      <c r="N50" s="162"/>
      <c r="O50" s="162"/>
      <c r="P50" s="162"/>
      <c r="Q50" s="162"/>
      <c r="R50" s="162"/>
      <c r="S50" s="162"/>
      <c r="T50" s="162"/>
      <c r="U50" s="162"/>
      <c r="V50" s="163"/>
      <c r="W50" s="164"/>
      <c r="X50" s="164"/>
      <c r="Y50" s="164"/>
      <c r="Z50" s="165"/>
      <c r="AA50" s="165"/>
      <c r="AB50" s="166"/>
      <c r="AC50" s="166"/>
      <c r="AD50" s="166"/>
      <c r="AE50" s="166"/>
      <c r="AF50" s="166"/>
      <c r="AG50" s="166"/>
      <c r="AH50" s="166"/>
    </row>
    <row r="51" spans="1:35" ht="17" customHeight="1">
      <c r="A51" s="167" t="s">
        <v>275</v>
      </c>
      <c r="B51" s="167"/>
      <c r="C51" s="167"/>
      <c r="D51" s="167"/>
      <c r="E51" s="167"/>
      <c r="F51" s="167"/>
      <c r="G51" s="167"/>
      <c r="H51" s="167"/>
      <c r="I51" s="167"/>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row>
    <row r="52" spans="1:35" ht="15" customHeight="1">
      <c r="A52" s="338" t="s">
        <v>280</v>
      </c>
      <c r="B52" s="339"/>
      <c r="C52" s="339"/>
      <c r="D52" s="339"/>
      <c r="E52" s="339"/>
      <c r="F52" s="339"/>
      <c r="G52" s="339"/>
      <c r="H52" s="339"/>
      <c r="I52" s="339"/>
      <c r="J52" s="339"/>
      <c r="K52" s="339"/>
      <c r="L52" s="339"/>
      <c r="M52" s="338" t="s">
        <v>162</v>
      </c>
      <c r="N52" s="339"/>
      <c r="O52" s="339"/>
      <c r="P52" s="339"/>
      <c r="Q52" s="340"/>
      <c r="R52" s="338" t="s">
        <v>281</v>
      </c>
      <c r="S52" s="339"/>
      <c r="T52" s="339"/>
      <c r="U52" s="339"/>
      <c r="V52" s="339"/>
      <c r="W52" s="339"/>
      <c r="X52" s="339"/>
      <c r="Y52" s="339"/>
      <c r="Z52" s="339"/>
      <c r="AA52" s="339"/>
      <c r="AB52" s="339"/>
      <c r="AC52" s="339"/>
      <c r="AD52" s="338" t="s">
        <v>162</v>
      </c>
      <c r="AE52" s="339"/>
      <c r="AF52" s="339"/>
      <c r="AG52" s="339"/>
      <c r="AH52" s="340"/>
    </row>
    <row r="53" spans="1:35" ht="12.75" customHeight="1">
      <c r="A53" s="325" t="s">
        <v>123</v>
      </c>
      <c r="B53" s="332" t="s">
        <v>124</v>
      </c>
      <c r="C53" s="333"/>
      <c r="D53" s="333"/>
      <c r="E53" s="333"/>
      <c r="F53" s="333"/>
      <c r="G53" s="333"/>
      <c r="H53" s="333"/>
      <c r="I53" s="333"/>
      <c r="J53" s="333"/>
      <c r="K53" s="333"/>
      <c r="L53" s="334"/>
      <c r="M53" s="246">
        <f>SUM(J54:L56)</f>
        <v>0</v>
      </c>
      <c r="N53" s="247"/>
      <c r="O53" s="247"/>
      <c r="P53" s="247"/>
      <c r="Q53" s="248"/>
      <c r="R53" s="325" t="s">
        <v>125</v>
      </c>
      <c r="S53" s="332" t="s">
        <v>126</v>
      </c>
      <c r="T53" s="336"/>
      <c r="U53" s="336"/>
      <c r="V53" s="336"/>
      <c r="W53" s="336"/>
      <c r="X53" s="336"/>
      <c r="Y53" s="336"/>
      <c r="Z53" s="336"/>
      <c r="AA53" s="336"/>
      <c r="AB53" s="336"/>
      <c r="AC53" s="337"/>
      <c r="AD53" s="246">
        <f>SUM(AA54:AC57)</f>
        <v>0</v>
      </c>
      <c r="AE53" s="247"/>
      <c r="AF53" s="247"/>
      <c r="AG53" s="247"/>
      <c r="AH53" s="248"/>
    </row>
    <row r="54" spans="1:35" ht="12.75" customHeight="1">
      <c r="A54" s="326"/>
      <c r="B54" s="335" t="s">
        <v>282</v>
      </c>
      <c r="C54" s="329"/>
      <c r="D54" s="329"/>
      <c r="E54" s="329"/>
      <c r="F54" s="329"/>
      <c r="G54" s="329"/>
      <c r="H54" s="329"/>
      <c r="I54" s="329"/>
      <c r="J54" s="330">
        <v>0</v>
      </c>
      <c r="K54" s="330"/>
      <c r="L54" s="331"/>
      <c r="M54" s="249"/>
      <c r="N54" s="250"/>
      <c r="O54" s="250"/>
      <c r="P54" s="250"/>
      <c r="Q54" s="251"/>
      <c r="R54" s="326"/>
      <c r="S54" s="353" t="s">
        <v>288</v>
      </c>
      <c r="T54" s="354"/>
      <c r="U54" s="354"/>
      <c r="V54" s="354"/>
      <c r="W54" s="354"/>
      <c r="X54" s="354"/>
      <c r="Y54" s="354"/>
      <c r="Z54" s="354"/>
      <c r="AA54" s="355">
        <v>0</v>
      </c>
      <c r="AB54" s="355"/>
      <c r="AC54" s="331"/>
      <c r="AD54" s="249"/>
      <c r="AE54" s="250"/>
      <c r="AF54" s="250"/>
      <c r="AG54" s="250"/>
      <c r="AH54" s="251"/>
    </row>
    <row r="55" spans="1:35" ht="12.75" customHeight="1">
      <c r="A55" s="326"/>
      <c r="B55" s="335"/>
      <c r="C55" s="329"/>
      <c r="D55" s="329"/>
      <c r="E55" s="329"/>
      <c r="F55" s="329"/>
      <c r="G55" s="329"/>
      <c r="H55" s="329"/>
      <c r="I55" s="329"/>
      <c r="J55" s="330"/>
      <c r="K55" s="330"/>
      <c r="L55" s="331"/>
      <c r="M55" s="249"/>
      <c r="N55" s="250"/>
      <c r="O55" s="250"/>
      <c r="P55" s="250"/>
      <c r="Q55" s="251"/>
      <c r="R55" s="326"/>
      <c r="S55" s="353"/>
      <c r="T55" s="354"/>
      <c r="U55" s="354"/>
      <c r="V55" s="354"/>
      <c r="W55" s="354"/>
      <c r="X55" s="354"/>
      <c r="Y55" s="354"/>
      <c r="Z55" s="354"/>
      <c r="AA55" s="355"/>
      <c r="AB55" s="355"/>
      <c r="AC55" s="331"/>
      <c r="AD55" s="249"/>
      <c r="AE55" s="250"/>
      <c r="AF55" s="250"/>
      <c r="AG55" s="250"/>
      <c r="AH55" s="251"/>
    </row>
    <row r="56" spans="1:35" ht="12.75" customHeight="1">
      <c r="A56" s="326"/>
      <c r="B56" s="356"/>
      <c r="C56" s="357"/>
      <c r="D56" s="357"/>
      <c r="E56" s="357"/>
      <c r="F56" s="357"/>
      <c r="G56" s="357"/>
      <c r="H56" s="357"/>
      <c r="I56" s="357"/>
      <c r="J56" s="252"/>
      <c r="K56" s="252"/>
      <c r="L56" s="253"/>
      <c r="M56" s="341"/>
      <c r="N56" s="342"/>
      <c r="O56" s="342"/>
      <c r="P56" s="342"/>
      <c r="Q56" s="343"/>
      <c r="R56" s="326"/>
      <c r="S56" s="353"/>
      <c r="T56" s="354"/>
      <c r="U56" s="354"/>
      <c r="V56" s="354"/>
      <c r="W56" s="354"/>
      <c r="X56" s="354"/>
      <c r="Y56" s="354"/>
      <c r="Z56" s="354"/>
      <c r="AA56" s="355"/>
      <c r="AB56" s="355"/>
      <c r="AC56" s="331"/>
      <c r="AD56" s="249"/>
      <c r="AE56" s="250"/>
      <c r="AF56" s="250"/>
      <c r="AG56" s="250"/>
      <c r="AH56" s="251"/>
    </row>
    <row r="57" spans="1:35" ht="12.75" customHeight="1">
      <c r="A57" s="326"/>
      <c r="B57" s="373" t="s">
        <v>127</v>
      </c>
      <c r="C57" s="374"/>
      <c r="D57" s="374"/>
      <c r="E57" s="374"/>
      <c r="F57" s="374"/>
      <c r="G57" s="374"/>
      <c r="H57" s="374"/>
      <c r="I57" s="374"/>
      <c r="J57" s="374"/>
      <c r="K57" s="374"/>
      <c r="L57" s="375"/>
      <c r="M57" s="347">
        <f>SUM(J58:L60)</f>
        <v>0</v>
      </c>
      <c r="N57" s="348"/>
      <c r="O57" s="348"/>
      <c r="P57" s="348"/>
      <c r="Q57" s="349"/>
      <c r="R57" s="326"/>
      <c r="S57" s="356"/>
      <c r="T57" s="357"/>
      <c r="U57" s="357"/>
      <c r="V57" s="357"/>
      <c r="W57" s="357"/>
      <c r="X57" s="357"/>
      <c r="Y57" s="357"/>
      <c r="Z57" s="357"/>
      <c r="AA57" s="252"/>
      <c r="AB57" s="252"/>
      <c r="AC57" s="253"/>
      <c r="AD57" s="341"/>
      <c r="AE57" s="342"/>
      <c r="AF57" s="342"/>
      <c r="AG57" s="342"/>
      <c r="AH57" s="343"/>
    </row>
    <row r="58" spans="1:35" ht="12.75" customHeight="1">
      <c r="A58" s="326"/>
      <c r="B58" s="328" t="s">
        <v>287</v>
      </c>
      <c r="C58" s="329"/>
      <c r="D58" s="329"/>
      <c r="E58" s="329"/>
      <c r="F58" s="329"/>
      <c r="G58" s="329"/>
      <c r="H58" s="329"/>
      <c r="I58" s="329"/>
      <c r="J58" s="330">
        <v>0</v>
      </c>
      <c r="K58" s="330"/>
      <c r="L58" s="331"/>
      <c r="M58" s="249"/>
      <c r="N58" s="250"/>
      <c r="O58" s="250"/>
      <c r="P58" s="250"/>
      <c r="Q58" s="251"/>
      <c r="R58" s="326"/>
      <c r="S58" s="350" t="s">
        <v>128</v>
      </c>
      <c r="T58" s="351"/>
      <c r="U58" s="351"/>
      <c r="V58" s="351"/>
      <c r="W58" s="351"/>
      <c r="X58" s="351"/>
      <c r="Y58" s="351"/>
      <c r="Z58" s="351"/>
      <c r="AA58" s="351"/>
      <c r="AB58" s="351"/>
      <c r="AC58" s="352"/>
      <c r="AD58" s="344">
        <f>SUM(AA59:AC66)</f>
        <v>0</v>
      </c>
      <c r="AE58" s="345"/>
      <c r="AF58" s="345"/>
      <c r="AG58" s="345"/>
      <c r="AH58" s="346"/>
    </row>
    <row r="59" spans="1:35" ht="12.75" customHeight="1">
      <c r="A59" s="326"/>
      <c r="B59" s="335"/>
      <c r="C59" s="329"/>
      <c r="D59" s="329"/>
      <c r="E59" s="329"/>
      <c r="F59" s="329"/>
      <c r="G59" s="329"/>
      <c r="H59" s="329"/>
      <c r="I59" s="329"/>
      <c r="J59" s="330"/>
      <c r="K59" s="330"/>
      <c r="L59" s="331"/>
      <c r="M59" s="249"/>
      <c r="N59" s="250"/>
      <c r="O59" s="250"/>
      <c r="P59" s="250"/>
      <c r="Q59" s="251"/>
      <c r="R59" s="326"/>
      <c r="S59" s="353"/>
      <c r="T59" s="354"/>
      <c r="U59" s="354"/>
      <c r="V59" s="354"/>
      <c r="W59" s="354"/>
      <c r="X59" s="354"/>
      <c r="Y59" s="354"/>
      <c r="Z59" s="354"/>
      <c r="AA59" s="355">
        <v>0</v>
      </c>
      <c r="AB59" s="355"/>
      <c r="AC59" s="331"/>
      <c r="AD59" s="231"/>
      <c r="AE59" s="232"/>
      <c r="AF59" s="232"/>
      <c r="AG59" s="232"/>
      <c r="AH59" s="233"/>
    </row>
    <row r="60" spans="1:35" ht="12.75" customHeight="1">
      <c r="A60" s="326"/>
      <c r="B60" s="356"/>
      <c r="C60" s="357"/>
      <c r="D60" s="357"/>
      <c r="E60" s="357"/>
      <c r="F60" s="357"/>
      <c r="G60" s="357"/>
      <c r="H60" s="357"/>
      <c r="I60" s="357"/>
      <c r="J60" s="252"/>
      <c r="K60" s="252"/>
      <c r="L60" s="253"/>
      <c r="M60" s="341"/>
      <c r="N60" s="342"/>
      <c r="O60" s="342"/>
      <c r="P60" s="342"/>
      <c r="Q60" s="343"/>
      <c r="R60" s="326"/>
      <c r="S60" s="353"/>
      <c r="T60" s="354"/>
      <c r="U60" s="354"/>
      <c r="V60" s="354"/>
      <c r="W60" s="354"/>
      <c r="X60" s="354"/>
      <c r="Y60" s="354"/>
      <c r="Z60" s="354"/>
      <c r="AA60" s="355"/>
      <c r="AB60" s="355"/>
      <c r="AC60" s="331"/>
      <c r="AD60" s="231"/>
      <c r="AE60" s="232"/>
      <c r="AF60" s="232"/>
      <c r="AG60" s="232"/>
      <c r="AH60" s="233"/>
    </row>
    <row r="61" spans="1:35" ht="12.75" customHeight="1">
      <c r="A61" s="326"/>
      <c r="B61" s="350" t="s">
        <v>183</v>
      </c>
      <c r="C61" s="351"/>
      <c r="D61" s="351"/>
      <c r="E61" s="351"/>
      <c r="F61" s="351"/>
      <c r="G61" s="351"/>
      <c r="H61" s="351"/>
      <c r="I61" s="351"/>
      <c r="J61" s="351"/>
      <c r="K61" s="351"/>
      <c r="L61" s="352"/>
      <c r="M61" s="347">
        <f>SUM(J62:L66)</f>
        <v>0</v>
      </c>
      <c r="N61" s="348"/>
      <c r="O61" s="348"/>
      <c r="P61" s="348"/>
      <c r="Q61" s="349"/>
      <c r="R61" s="326"/>
      <c r="S61" s="353"/>
      <c r="T61" s="354"/>
      <c r="U61" s="354"/>
      <c r="V61" s="354"/>
      <c r="W61" s="354"/>
      <c r="X61" s="354"/>
      <c r="Y61" s="354"/>
      <c r="Z61" s="354"/>
      <c r="AA61" s="355"/>
      <c r="AB61" s="355"/>
      <c r="AC61" s="331"/>
      <c r="AD61" s="231"/>
      <c r="AE61" s="232"/>
      <c r="AF61" s="232"/>
      <c r="AG61" s="232"/>
      <c r="AH61" s="233"/>
    </row>
    <row r="62" spans="1:35" ht="12.75" customHeight="1">
      <c r="A62" s="326"/>
      <c r="B62" s="335" t="s">
        <v>264</v>
      </c>
      <c r="C62" s="354"/>
      <c r="D62" s="354"/>
      <c r="E62" s="354"/>
      <c r="F62" s="354"/>
      <c r="G62" s="354"/>
      <c r="H62" s="354"/>
      <c r="I62" s="354"/>
      <c r="J62" s="355">
        <v>0</v>
      </c>
      <c r="K62" s="355"/>
      <c r="L62" s="331"/>
      <c r="M62" s="249"/>
      <c r="N62" s="250"/>
      <c r="O62" s="250"/>
      <c r="P62" s="250"/>
      <c r="Q62" s="251"/>
      <c r="R62" s="326"/>
      <c r="S62" s="353"/>
      <c r="T62" s="354"/>
      <c r="U62" s="354"/>
      <c r="V62" s="354"/>
      <c r="W62" s="354"/>
      <c r="X62" s="354"/>
      <c r="Y62" s="354"/>
      <c r="Z62" s="354"/>
      <c r="AA62" s="355"/>
      <c r="AB62" s="355"/>
      <c r="AC62" s="331"/>
      <c r="AD62" s="231"/>
      <c r="AE62" s="232"/>
      <c r="AF62" s="232"/>
      <c r="AG62" s="232"/>
      <c r="AH62" s="233"/>
    </row>
    <row r="63" spans="1:35" ht="12.75" customHeight="1">
      <c r="A63" s="326"/>
      <c r="B63" s="335"/>
      <c r="C63" s="354"/>
      <c r="D63" s="354"/>
      <c r="E63" s="354"/>
      <c r="F63" s="354"/>
      <c r="G63" s="354"/>
      <c r="H63" s="354"/>
      <c r="I63" s="354"/>
      <c r="J63" s="355"/>
      <c r="K63" s="355"/>
      <c r="L63" s="331"/>
      <c r="M63" s="249"/>
      <c r="N63" s="250"/>
      <c r="O63" s="250"/>
      <c r="P63" s="250"/>
      <c r="Q63" s="251"/>
      <c r="R63" s="326"/>
      <c r="S63" s="353"/>
      <c r="T63" s="354"/>
      <c r="U63" s="354"/>
      <c r="V63" s="354"/>
      <c r="W63" s="354"/>
      <c r="X63" s="354"/>
      <c r="Y63" s="354"/>
      <c r="Z63" s="354"/>
      <c r="AA63" s="355"/>
      <c r="AB63" s="355"/>
      <c r="AC63" s="331"/>
      <c r="AD63" s="231"/>
      <c r="AE63" s="232"/>
      <c r="AF63" s="232"/>
      <c r="AG63" s="232"/>
      <c r="AH63" s="233"/>
    </row>
    <row r="64" spans="1:35" ht="12.75" customHeight="1">
      <c r="A64" s="326"/>
      <c r="B64" s="335"/>
      <c r="C64" s="354"/>
      <c r="D64" s="354"/>
      <c r="E64" s="354"/>
      <c r="F64" s="354"/>
      <c r="G64" s="354"/>
      <c r="H64" s="354"/>
      <c r="I64" s="354"/>
      <c r="J64" s="355"/>
      <c r="K64" s="355"/>
      <c r="L64" s="331"/>
      <c r="M64" s="249"/>
      <c r="N64" s="250"/>
      <c r="O64" s="250"/>
      <c r="P64" s="250"/>
      <c r="Q64" s="251"/>
      <c r="R64" s="326"/>
      <c r="S64" s="353"/>
      <c r="T64" s="354"/>
      <c r="U64" s="354"/>
      <c r="V64" s="354"/>
      <c r="W64" s="354"/>
      <c r="X64" s="354"/>
      <c r="Y64" s="354"/>
      <c r="Z64" s="354"/>
      <c r="AA64" s="355"/>
      <c r="AB64" s="355"/>
      <c r="AC64" s="331"/>
      <c r="AD64" s="231"/>
      <c r="AE64" s="232"/>
      <c r="AF64" s="232"/>
      <c r="AG64" s="232"/>
      <c r="AH64" s="233"/>
    </row>
    <row r="65" spans="1:34" ht="12.75" customHeight="1">
      <c r="A65" s="326"/>
      <c r="B65" s="335"/>
      <c r="C65" s="354"/>
      <c r="D65" s="354"/>
      <c r="E65" s="354"/>
      <c r="F65" s="354"/>
      <c r="G65" s="354"/>
      <c r="H65" s="354"/>
      <c r="I65" s="354"/>
      <c r="J65" s="355"/>
      <c r="K65" s="355"/>
      <c r="L65" s="331"/>
      <c r="M65" s="249"/>
      <c r="N65" s="250"/>
      <c r="O65" s="250"/>
      <c r="P65" s="250"/>
      <c r="Q65" s="251"/>
      <c r="R65" s="326"/>
      <c r="S65" s="353"/>
      <c r="T65" s="354"/>
      <c r="U65" s="354"/>
      <c r="V65" s="354"/>
      <c r="W65" s="354"/>
      <c r="X65" s="354"/>
      <c r="Y65" s="354"/>
      <c r="Z65" s="354"/>
      <c r="AA65" s="355"/>
      <c r="AB65" s="355"/>
      <c r="AC65" s="331"/>
      <c r="AD65" s="231"/>
      <c r="AE65" s="232"/>
      <c r="AF65" s="232"/>
      <c r="AG65" s="232"/>
      <c r="AH65" s="233"/>
    </row>
    <row r="66" spans="1:34" ht="12.75" customHeight="1">
      <c r="A66" s="326"/>
      <c r="B66" s="370"/>
      <c r="C66" s="369"/>
      <c r="D66" s="369"/>
      <c r="E66" s="369"/>
      <c r="F66" s="369"/>
      <c r="G66" s="369"/>
      <c r="H66" s="369"/>
      <c r="I66" s="369"/>
      <c r="J66" s="371"/>
      <c r="K66" s="371"/>
      <c r="L66" s="372"/>
      <c r="M66" s="243"/>
      <c r="N66" s="244"/>
      <c r="O66" s="244"/>
      <c r="P66" s="244"/>
      <c r="Q66" s="245"/>
      <c r="R66" s="327"/>
      <c r="S66" s="370"/>
      <c r="T66" s="369"/>
      <c r="U66" s="369"/>
      <c r="V66" s="369"/>
      <c r="W66" s="369"/>
      <c r="X66" s="369"/>
      <c r="Y66" s="369"/>
      <c r="Z66" s="369"/>
      <c r="AA66" s="371"/>
      <c r="AB66" s="371"/>
      <c r="AC66" s="372"/>
      <c r="AD66" s="234"/>
      <c r="AE66" s="235"/>
      <c r="AF66" s="235"/>
      <c r="AG66" s="235"/>
      <c r="AH66" s="236"/>
    </row>
    <row r="67" spans="1:34" ht="15" customHeight="1">
      <c r="A67" s="326"/>
      <c r="B67" s="381" t="s">
        <v>129</v>
      </c>
      <c r="C67" s="382"/>
      <c r="D67" s="382"/>
      <c r="E67" s="382"/>
      <c r="F67" s="382"/>
      <c r="G67" s="382"/>
      <c r="H67" s="382"/>
      <c r="I67" s="382"/>
      <c r="J67" s="382"/>
      <c r="K67" s="382"/>
      <c r="L67" s="383"/>
      <c r="M67" s="384">
        <f>SUM(M53:Q66)</f>
        <v>0</v>
      </c>
      <c r="N67" s="385"/>
      <c r="O67" s="385"/>
      <c r="P67" s="385"/>
      <c r="Q67" s="386"/>
      <c r="R67" s="326" t="s">
        <v>130</v>
      </c>
      <c r="S67" s="332" t="s">
        <v>265</v>
      </c>
      <c r="T67" s="336"/>
      <c r="U67" s="336"/>
      <c r="V67" s="336"/>
      <c r="W67" s="336"/>
      <c r="X67" s="336"/>
      <c r="Y67" s="336"/>
      <c r="Z67" s="336"/>
      <c r="AA67" s="336"/>
      <c r="AB67" s="336"/>
      <c r="AC67" s="337"/>
      <c r="AD67" s="168"/>
      <c r="AE67" s="169"/>
      <c r="AF67" s="169"/>
      <c r="AG67" s="169"/>
      <c r="AH67" s="170"/>
    </row>
    <row r="68" spans="1:34" ht="12.75" customHeight="1">
      <c r="A68" s="325" t="s">
        <v>131</v>
      </c>
      <c r="B68" s="361" t="s">
        <v>300</v>
      </c>
      <c r="C68" s="362"/>
      <c r="D68" s="362"/>
      <c r="E68" s="362"/>
      <c r="F68" s="362"/>
      <c r="G68" s="362"/>
      <c r="H68" s="362"/>
      <c r="I68" s="362"/>
      <c r="J68" s="362"/>
      <c r="K68" s="362"/>
      <c r="L68" s="363"/>
      <c r="M68" s="228">
        <f>SUM(J69:L71)</f>
        <v>0</v>
      </c>
      <c r="N68" s="229"/>
      <c r="O68" s="229"/>
      <c r="P68" s="229"/>
      <c r="Q68" s="230"/>
      <c r="R68" s="326"/>
      <c r="S68" s="575" t="s">
        <v>322</v>
      </c>
      <c r="T68" s="354"/>
      <c r="U68" s="354"/>
      <c r="V68" s="354"/>
      <c r="W68" s="354"/>
      <c r="X68" s="354"/>
      <c r="Y68" s="354"/>
      <c r="Z68" s="354"/>
      <c r="AA68" s="355">
        <v>0</v>
      </c>
      <c r="AB68" s="355"/>
      <c r="AC68" s="331"/>
      <c r="AD68" s="249">
        <f>SUM(AA68:AC76)</f>
        <v>0</v>
      </c>
      <c r="AE68" s="250"/>
      <c r="AF68" s="250"/>
      <c r="AG68" s="250"/>
      <c r="AH68" s="251"/>
    </row>
    <row r="69" spans="1:34">
      <c r="A69" s="326"/>
      <c r="B69" s="364" t="s">
        <v>278</v>
      </c>
      <c r="C69" s="365"/>
      <c r="D69" s="365"/>
      <c r="E69" s="365"/>
      <c r="F69" s="365"/>
      <c r="G69" s="365"/>
      <c r="H69" s="365"/>
      <c r="I69" s="365"/>
      <c r="J69" s="366">
        <v>0</v>
      </c>
      <c r="K69" s="366"/>
      <c r="L69" s="367"/>
      <c r="M69" s="231"/>
      <c r="N69" s="232"/>
      <c r="O69" s="232"/>
      <c r="P69" s="232"/>
      <c r="Q69" s="233"/>
      <c r="R69" s="326"/>
      <c r="S69" s="353" t="s">
        <v>266</v>
      </c>
      <c r="T69" s="354"/>
      <c r="U69" s="354"/>
      <c r="V69" s="354"/>
      <c r="W69" s="354"/>
      <c r="X69" s="354"/>
      <c r="Y69" s="354"/>
      <c r="Z69" s="354"/>
      <c r="AA69" s="355">
        <v>0</v>
      </c>
      <c r="AB69" s="355"/>
      <c r="AC69" s="331"/>
      <c r="AD69" s="249"/>
      <c r="AE69" s="250"/>
      <c r="AF69" s="250"/>
      <c r="AG69" s="250"/>
      <c r="AH69" s="251"/>
    </row>
    <row r="70" spans="1:34">
      <c r="A70" s="326"/>
      <c r="B70" s="364" t="s">
        <v>279</v>
      </c>
      <c r="C70" s="365"/>
      <c r="D70" s="365"/>
      <c r="E70" s="365"/>
      <c r="F70" s="365"/>
      <c r="G70" s="365"/>
      <c r="H70" s="365"/>
      <c r="I70" s="365"/>
      <c r="J70" s="366">
        <v>0</v>
      </c>
      <c r="K70" s="366"/>
      <c r="L70" s="367"/>
      <c r="M70" s="231"/>
      <c r="N70" s="232"/>
      <c r="O70" s="232"/>
      <c r="P70" s="232"/>
      <c r="Q70" s="233"/>
      <c r="R70" s="326"/>
      <c r="S70" s="353"/>
      <c r="T70" s="354"/>
      <c r="U70" s="354"/>
      <c r="V70" s="354"/>
      <c r="W70" s="354"/>
      <c r="X70" s="354"/>
      <c r="Y70" s="354"/>
      <c r="Z70" s="354"/>
      <c r="AA70" s="355"/>
      <c r="AB70" s="355"/>
      <c r="AC70" s="331"/>
      <c r="AD70" s="249"/>
      <c r="AE70" s="250"/>
      <c r="AF70" s="250"/>
      <c r="AG70" s="250"/>
      <c r="AH70" s="251"/>
    </row>
    <row r="71" spans="1:34">
      <c r="A71" s="326"/>
      <c r="B71" s="368"/>
      <c r="C71" s="369"/>
      <c r="D71" s="369"/>
      <c r="E71" s="369"/>
      <c r="F71" s="369"/>
      <c r="G71" s="369"/>
      <c r="H71" s="369"/>
      <c r="I71" s="369"/>
      <c r="J71" s="371"/>
      <c r="K71" s="371"/>
      <c r="L71" s="372"/>
      <c r="M71" s="234"/>
      <c r="N71" s="235"/>
      <c r="O71" s="235"/>
      <c r="P71" s="235"/>
      <c r="Q71" s="236"/>
      <c r="R71" s="326"/>
      <c r="S71" s="353"/>
      <c r="T71" s="354"/>
      <c r="U71" s="354"/>
      <c r="V71" s="354"/>
      <c r="W71" s="354"/>
      <c r="X71" s="354"/>
      <c r="Y71" s="354"/>
      <c r="Z71" s="354"/>
      <c r="AA71" s="355"/>
      <c r="AB71" s="355"/>
      <c r="AC71" s="331"/>
      <c r="AD71" s="249"/>
      <c r="AE71" s="250"/>
      <c r="AF71" s="250"/>
      <c r="AG71" s="250"/>
      <c r="AH71" s="251"/>
    </row>
    <row r="72" spans="1:34" ht="12.75" customHeight="1">
      <c r="A72" s="326"/>
      <c r="B72" s="606" t="s">
        <v>294</v>
      </c>
      <c r="C72" s="607"/>
      <c r="D72" s="607"/>
      <c r="E72" s="607"/>
      <c r="F72" s="607"/>
      <c r="G72" s="607"/>
      <c r="H72" s="607"/>
      <c r="I72" s="607"/>
      <c r="J72" s="604"/>
      <c r="K72" s="604"/>
      <c r="L72" s="605"/>
      <c r="M72" s="246">
        <f>SUM(J73:L82)</f>
        <v>0</v>
      </c>
      <c r="N72" s="247"/>
      <c r="O72" s="247"/>
      <c r="P72" s="247"/>
      <c r="Q72" s="248"/>
      <c r="R72" s="326"/>
      <c r="S72" s="353"/>
      <c r="T72" s="354"/>
      <c r="U72" s="354"/>
      <c r="V72" s="354"/>
      <c r="W72" s="354"/>
      <c r="X72" s="354"/>
      <c r="Y72" s="354"/>
      <c r="Z72" s="354"/>
      <c r="AA72" s="355"/>
      <c r="AB72" s="355"/>
      <c r="AC72" s="331"/>
      <c r="AD72" s="249"/>
      <c r="AE72" s="250"/>
      <c r="AF72" s="250"/>
      <c r="AG72" s="250"/>
      <c r="AH72" s="251"/>
    </row>
    <row r="73" spans="1:34">
      <c r="A73" s="326"/>
      <c r="B73" s="603" t="s">
        <v>290</v>
      </c>
      <c r="C73" s="255"/>
      <c r="D73" s="255"/>
      <c r="E73" s="255"/>
      <c r="F73" s="255"/>
      <c r="G73" s="255"/>
      <c r="H73" s="255"/>
      <c r="I73" s="255"/>
      <c r="J73" s="330">
        <v>0</v>
      </c>
      <c r="K73" s="330"/>
      <c r="L73" s="331"/>
      <c r="M73" s="249"/>
      <c r="N73" s="250"/>
      <c r="O73" s="250"/>
      <c r="P73" s="250"/>
      <c r="Q73" s="251"/>
      <c r="R73" s="326"/>
      <c r="S73" s="353"/>
      <c r="T73" s="354"/>
      <c r="U73" s="354"/>
      <c r="V73" s="354"/>
      <c r="W73" s="354"/>
      <c r="X73" s="354"/>
      <c r="Y73" s="354"/>
      <c r="Z73" s="354"/>
      <c r="AA73" s="355"/>
      <c r="AB73" s="355"/>
      <c r="AC73" s="331"/>
      <c r="AD73" s="249"/>
      <c r="AE73" s="250"/>
      <c r="AF73" s="250"/>
      <c r="AG73" s="250"/>
      <c r="AH73" s="251"/>
    </row>
    <row r="74" spans="1:34">
      <c r="A74" s="326"/>
      <c r="B74" s="239" t="s">
        <v>299</v>
      </c>
      <c r="C74" s="240"/>
      <c r="D74" s="240"/>
      <c r="E74" s="240"/>
      <c r="F74" s="240"/>
      <c r="G74" s="240"/>
      <c r="H74" s="240"/>
      <c r="I74" s="240"/>
      <c r="J74" s="237">
        <v>0</v>
      </c>
      <c r="K74" s="237"/>
      <c r="L74" s="238"/>
      <c r="M74" s="249"/>
      <c r="N74" s="250"/>
      <c r="O74" s="250"/>
      <c r="P74" s="250"/>
      <c r="Q74" s="251"/>
      <c r="R74" s="326"/>
      <c r="S74" s="353"/>
      <c r="T74" s="354"/>
      <c r="U74" s="354"/>
      <c r="V74" s="354"/>
      <c r="W74" s="354"/>
      <c r="X74" s="354"/>
      <c r="Y74" s="354"/>
      <c r="Z74" s="354"/>
      <c r="AA74" s="355"/>
      <c r="AB74" s="355"/>
      <c r="AC74" s="331"/>
      <c r="AD74" s="249"/>
      <c r="AE74" s="250"/>
      <c r="AF74" s="250"/>
      <c r="AG74" s="250"/>
      <c r="AH74" s="251"/>
    </row>
    <row r="75" spans="1:34" ht="12.75" customHeight="1">
      <c r="A75" s="326"/>
      <c r="B75" s="254" t="s">
        <v>295</v>
      </c>
      <c r="C75" s="255"/>
      <c r="D75" s="255"/>
      <c r="E75" s="255"/>
      <c r="F75" s="255"/>
      <c r="G75" s="255"/>
      <c r="H75" s="255"/>
      <c r="I75" s="255"/>
      <c r="J75" s="330">
        <v>0</v>
      </c>
      <c r="K75" s="330"/>
      <c r="L75" s="331"/>
      <c r="M75" s="249"/>
      <c r="N75" s="250"/>
      <c r="O75" s="250"/>
      <c r="P75" s="250"/>
      <c r="Q75" s="251"/>
      <c r="R75" s="326"/>
      <c r="S75" s="353"/>
      <c r="T75" s="354"/>
      <c r="U75" s="354"/>
      <c r="V75" s="354"/>
      <c r="W75" s="354"/>
      <c r="X75" s="354"/>
      <c r="Y75" s="354"/>
      <c r="Z75" s="354"/>
      <c r="AA75" s="355"/>
      <c r="AB75" s="355"/>
      <c r="AC75" s="331"/>
      <c r="AD75" s="249"/>
      <c r="AE75" s="250"/>
      <c r="AF75" s="250"/>
      <c r="AG75" s="250"/>
      <c r="AH75" s="251"/>
    </row>
    <row r="76" spans="1:34" ht="12.75" customHeight="1">
      <c r="A76" s="326"/>
      <c r="B76" s="603" t="s">
        <v>291</v>
      </c>
      <c r="C76" s="255"/>
      <c r="D76" s="255"/>
      <c r="E76" s="255"/>
      <c r="F76" s="255"/>
      <c r="G76" s="255"/>
      <c r="H76" s="255"/>
      <c r="I76" s="255"/>
      <c r="J76" s="330">
        <v>0</v>
      </c>
      <c r="K76" s="330"/>
      <c r="L76" s="331"/>
      <c r="M76" s="249"/>
      <c r="N76" s="250"/>
      <c r="O76" s="250"/>
      <c r="P76" s="250"/>
      <c r="Q76" s="251"/>
      <c r="R76" s="327"/>
      <c r="S76" s="370"/>
      <c r="T76" s="369"/>
      <c r="U76" s="369"/>
      <c r="V76" s="369"/>
      <c r="W76" s="369"/>
      <c r="X76" s="369"/>
      <c r="Y76" s="369"/>
      <c r="Z76" s="369"/>
      <c r="AA76" s="371"/>
      <c r="AB76" s="371"/>
      <c r="AC76" s="372"/>
      <c r="AD76" s="243"/>
      <c r="AE76" s="244"/>
      <c r="AF76" s="244"/>
      <c r="AG76" s="244"/>
      <c r="AH76" s="245"/>
    </row>
    <row r="77" spans="1:34">
      <c r="A77" s="326"/>
      <c r="B77" s="239" t="s">
        <v>292</v>
      </c>
      <c r="C77" s="240"/>
      <c r="D77" s="240"/>
      <c r="E77" s="240"/>
      <c r="F77" s="240"/>
      <c r="G77" s="240"/>
      <c r="H77" s="240"/>
      <c r="I77" s="240"/>
      <c r="J77" s="241">
        <v>0</v>
      </c>
      <c r="K77" s="241"/>
      <c r="L77" s="242"/>
      <c r="M77" s="249"/>
      <c r="N77" s="250"/>
      <c r="O77" s="250"/>
      <c r="P77" s="250"/>
      <c r="Q77" s="251"/>
      <c r="R77" s="358" t="s">
        <v>5</v>
      </c>
      <c r="S77" s="332" t="s">
        <v>132</v>
      </c>
      <c r="T77" s="336"/>
      <c r="U77" s="336"/>
      <c r="V77" s="336"/>
      <c r="W77" s="336"/>
      <c r="X77" s="336"/>
      <c r="Y77" s="336"/>
      <c r="Z77" s="336"/>
      <c r="AA77" s="336"/>
      <c r="AB77" s="336"/>
      <c r="AC77" s="337"/>
      <c r="AD77" s="246">
        <f>SUM(AA78:AC84)</f>
        <v>0</v>
      </c>
      <c r="AE77" s="247"/>
      <c r="AF77" s="247"/>
      <c r="AG77" s="247"/>
      <c r="AH77" s="248"/>
    </row>
    <row r="78" spans="1:34">
      <c r="A78" s="326"/>
      <c r="B78" s="254" t="s">
        <v>293</v>
      </c>
      <c r="C78" s="255"/>
      <c r="D78" s="255"/>
      <c r="E78" s="255"/>
      <c r="F78" s="255"/>
      <c r="G78" s="255"/>
      <c r="H78" s="255"/>
      <c r="I78" s="255"/>
      <c r="J78" s="330">
        <v>0</v>
      </c>
      <c r="K78" s="330"/>
      <c r="L78" s="331"/>
      <c r="M78" s="249"/>
      <c r="N78" s="250"/>
      <c r="O78" s="250"/>
      <c r="P78" s="250"/>
      <c r="Q78" s="251"/>
      <c r="R78" s="359"/>
      <c r="S78" s="353" t="s">
        <v>267</v>
      </c>
      <c r="T78" s="354"/>
      <c r="U78" s="354"/>
      <c r="V78" s="354"/>
      <c r="W78" s="354"/>
      <c r="X78" s="354"/>
      <c r="Y78" s="354"/>
      <c r="Z78" s="354"/>
      <c r="AA78" s="355">
        <v>0</v>
      </c>
      <c r="AB78" s="355"/>
      <c r="AC78" s="331"/>
      <c r="AD78" s="249"/>
      <c r="AE78" s="250"/>
      <c r="AF78" s="250"/>
      <c r="AG78" s="250"/>
      <c r="AH78" s="251"/>
    </row>
    <row r="79" spans="1:34" ht="12.75" customHeight="1">
      <c r="A79" s="326"/>
      <c r="B79" s="328"/>
      <c r="C79" s="329"/>
      <c r="D79" s="329"/>
      <c r="E79" s="329"/>
      <c r="F79" s="329"/>
      <c r="G79" s="329"/>
      <c r="H79" s="329"/>
      <c r="I79" s="329"/>
      <c r="J79" s="330">
        <v>0</v>
      </c>
      <c r="K79" s="330"/>
      <c r="L79" s="331"/>
      <c r="M79" s="249"/>
      <c r="N79" s="250"/>
      <c r="O79" s="250"/>
      <c r="P79" s="250"/>
      <c r="Q79" s="251"/>
      <c r="R79" s="359"/>
      <c r="S79" s="353"/>
      <c r="T79" s="354"/>
      <c r="U79" s="354"/>
      <c r="V79" s="354"/>
      <c r="W79" s="354"/>
      <c r="X79" s="354"/>
      <c r="Y79" s="354"/>
      <c r="Z79" s="354"/>
      <c r="AA79" s="355"/>
      <c r="AB79" s="355"/>
      <c r="AC79" s="331"/>
      <c r="AD79" s="249"/>
      <c r="AE79" s="250"/>
      <c r="AF79" s="250"/>
      <c r="AG79" s="250"/>
      <c r="AH79" s="251"/>
    </row>
    <row r="80" spans="1:34" ht="12.75" customHeight="1">
      <c r="A80" s="326"/>
      <c r="B80" s="379" t="s">
        <v>296</v>
      </c>
      <c r="C80" s="380"/>
      <c r="D80" s="380"/>
      <c r="E80" s="380"/>
      <c r="F80" s="380"/>
      <c r="G80" s="380"/>
      <c r="H80" s="380"/>
      <c r="I80" s="380"/>
      <c r="J80" s="252">
        <v>0</v>
      </c>
      <c r="K80" s="252"/>
      <c r="L80" s="253"/>
      <c r="M80" s="249"/>
      <c r="N80" s="250"/>
      <c r="O80" s="250"/>
      <c r="P80" s="250"/>
      <c r="Q80" s="251"/>
      <c r="R80" s="359"/>
      <c r="S80" s="353"/>
      <c r="T80" s="354"/>
      <c r="U80" s="354"/>
      <c r="V80" s="354"/>
      <c r="W80" s="354"/>
      <c r="X80" s="354"/>
      <c r="Y80" s="354"/>
      <c r="Z80" s="354"/>
      <c r="AA80" s="355"/>
      <c r="AB80" s="355"/>
      <c r="AC80" s="331"/>
      <c r="AD80" s="249"/>
      <c r="AE80" s="250"/>
      <c r="AF80" s="250"/>
      <c r="AG80" s="250"/>
      <c r="AH80" s="251"/>
    </row>
    <row r="81" spans="1:40" ht="12.75" customHeight="1">
      <c r="A81" s="326"/>
      <c r="B81" s="254" t="s">
        <v>297</v>
      </c>
      <c r="C81" s="255"/>
      <c r="D81" s="255"/>
      <c r="E81" s="255"/>
      <c r="F81" s="255"/>
      <c r="G81" s="255"/>
      <c r="H81" s="255"/>
      <c r="I81" s="255"/>
      <c r="J81" s="330">
        <v>0</v>
      </c>
      <c r="K81" s="330"/>
      <c r="L81" s="331"/>
      <c r="M81" s="249"/>
      <c r="N81" s="250"/>
      <c r="O81" s="250"/>
      <c r="P81" s="250"/>
      <c r="Q81" s="251"/>
      <c r="R81" s="359"/>
      <c r="S81" s="353"/>
      <c r="T81" s="354"/>
      <c r="U81" s="354"/>
      <c r="V81" s="354"/>
      <c r="W81" s="354"/>
      <c r="X81" s="354"/>
      <c r="Y81" s="354"/>
      <c r="Z81" s="354"/>
      <c r="AA81" s="355"/>
      <c r="AB81" s="355"/>
      <c r="AC81" s="331"/>
      <c r="AD81" s="249"/>
      <c r="AE81" s="250"/>
      <c r="AF81" s="250"/>
      <c r="AG81" s="250"/>
      <c r="AH81" s="251"/>
    </row>
    <row r="82" spans="1:40" ht="12.75" customHeight="1">
      <c r="A82" s="326"/>
      <c r="B82" s="599" t="s">
        <v>298</v>
      </c>
      <c r="C82" s="600"/>
      <c r="D82" s="600"/>
      <c r="E82" s="600"/>
      <c r="F82" s="600"/>
      <c r="G82" s="600"/>
      <c r="H82" s="600"/>
      <c r="I82" s="600"/>
      <c r="J82" s="371">
        <v>0</v>
      </c>
      <c r="K82" s="371"/>
      <c r="L82" s="372"/>
      <c r="M82" s="243"/>
      <c r="N82" s="244"/>
      <c r="O82" s="244"/>
      <c r="P82" s="244"/>
      <c r="Q82" s="245"/>
      <c r="R82" s="359"/>
      <c r="S82" s="353"/>
      <c r="T82" s="354"/>
      <c r="U82" s="354"/>
      <c r="V82" s="354"/>
      <c r="W82" s="354"/>
      <c r="X82" s="354"/>
      <c r="Y82" s="354"/>
      <c r="Z82" s="354"/>
      <c r="AA82" s="355"/>
      <c r="AB82" s="355"/>
      <c r="AC82" s="331"/>
      <c r="AD82" s="249"/>
      <c r="AE82" s="250"/>
      <c r="AF82" s="250"/>
      <c r="AG82" s="250"/>
      <c r="AH82" s="251"/>
    </row>
    <row r="83" spans="1:40">
      <c r="A83" s="327"/>
      <c r="B83" s="610" t="s">
        <v>318</v>
      </c>
      <c r="C83" s="611"/>
      <c r="D83" s="611"/>
      <c r="E83" s="611"/>
      <c r="F83" s="611"/>
      <c r="G83" s="611"/>
      <c r="H83" s="611"/>
      <c r="I83" s="611"/>
      <c r="J83" s="611"/>
      <c r="K83" s="611"/>
      <c r="L83" s="612"/>
      <c r="M83" s="243">
        <f>M68+M72</f>
        <v>0</v>
      </c>
      <c r="N83" s="244"/>
      <c r="O83" s="244"/>
      <c r="P83" s="244"/>
      <c r="Q83" s="245"/>
      <c r="R83" s="359"/>
      <c r="S83" s="353"/>
      <c r="T83" s="354"/>
      <c r="U83" s="354"/>
      <c r="V83" s="354"/>
      <c r="W83" s="354"/>
      <c r="X83" s="354"/>
      <c r="Y83" s="354"/>
      <c r="Z83" s="354"/>
      <c r="AA83" s="355"/>
      <c r="AB83" s="355"/>
      <c r="AC83" s="331"/>
      <c r="AD83" s="249"/>
      <c r="AE83" s="250"/>
      <c r="AF83" s="250"/>
      <c r="AG83" s="250"/>
      <c r="AH83" s="251"/>
    </row>
    <row r="84" spans="1:40" ht="15" customHeight="1">
      <c r="A84" s="184"/>
      <c r="B84" s="602" t="s">
        <v>320</v>
      </c>
      <c r="C84" s="602"/>
      <c r="D84" s="602"/>
      <c r="E84" s="602"/>
      <c r="F84" s="602"/>
      <c r="G84" s="602"/>
      <c r="H84" s="602"/>
      <c r="I84" s="602"/>
      <c r="J84" s="608">
        <v>0</v>
      </c>
      <c r="K84" s="608"/>
      <c r="L84" s="609"/>
      <c r="M84" s="243">
        <f>J84</f>
        <v>0</v>
      </c>
      <c r="N84" s="244"/>
      <c r="O84" s="244"/>
      <c r="P84" s="244"/>
      <c r="Q84" s="245"/>
      <c r="R84" s="360"/>
      <c r="S84" s="370"/>
      <c r="T84" s="369"/>
      <c r="U84" s="369"/>
      <c r="V84" s="369"/>
      <c r="W84" s="369"/>
      <c r="X84" s="369"/>
      <c r="Y84" s="369"/>
      <c r="Z84" s="369"/>
      <c r="AA84" s="371"/>
      <c r="AB84" s="371"/>
      <c r="AC84" s="372"/>
      <c r="AD84" s="243"/>
      <c r="AE84" s="244"/>
      <c r="AF84" s="244"/>
      <c r="AG84" s="244"/>
      <c r="AH84" s="245"/>
      <c r="AI84" s="146" t="s">
        <v>277</v>
      </c>
      <c r="AJ84" s="147"/>
      <c r="AK84" s="147"/>
      <c r="AL84" s="147"/>
      <c r="AM84" s="147"/>
      <c r="AN84" s="148"/>
    </row>
    <row r="85" spans="1:40" ht="16.5" customHeight="1">
      <c r="A85" s="601" t="s">
        <v>319</v>
      </c>
      <c r="B85" s="339"/>
      <c r="C85" s="339"/>
      <c r="D85" s="339"/>
      <c r="E85" s="339"/>
      <c r="F85" s="339"/>
      <c r="G85" s="339"/>
      <c r="H85" s="339"/>
      <c r="I85" s="339"/>
      <c r="J85" s="339"/>
      <c r="K85" s="339"/>
      <c r="L85" s="340"/>
      <c r="M85" s="384">
        <f>M67+M83+M84</f>
        <v>0</v>
      </c>
      <c r="N85" s="385"/>
      <c r="O85" s="385"/>
      <c r="P85" s="385"/>
      <c r="Q85" s="386"/>
      <c r="R85" s="338" t="s">
        <v>133</v>
      </c>
      <c r="S85" s="339"/>
      <c r="T85" s="339"/>
      <c r="U85" s="339"/>
      <c r="V85" s="339"/>
      <c r="W85" s="339"/>
      <c r="X85" s="339"/>
      <c r="Y85" s="339"/>
      <c r="Z85" s="339"/>
      <c r="AA85" s="339"/>
      <c r="AB85" s="339"/>
      <c r="AC85" s="340"/>
      <c r="AD85" s="384">
        <f>SUM(AD53:AH84)</f>
        <v>0</v>
      </c>
      <c r="AE85" s="385"/>
      <c r="AF85" s="385"/>
      <c r="AG85" s="385"/>
      <c r="AH85" s="386"/>
      <c r="AI85" s="180">
        <f>AD85-M85</f>
        <v>0</v>
      </c>
      <c r="AJ85" s="149" t="s">
        <v>276</v>
      </c>
      <c r="AK85" s="150"/>
      <c r="AL85" s="151"/>
      <c r="AM85" s="151"/>
      <c r="AN85" s="152"/>
    </row>
    <row r="86" spans="1:40" ht="20" customHeight="1">
      <c r="A86" s="594" t="s">
        <v>327</v>
      </c>
      <c r="B86" s="595"/>
      <c r="C86" s="595"/>
      <c r="D86" s="595"/>
      <c r="E86" s="595"/>
      <c r="F86" s="595"/>
      <c r="G86" s="595"/>
      <c r="H86" s="595"/>
      <c r="I86" s="595"/>
      <c r="J86" s="595"/>
      <c r="K86" s="595"/>
      <c r="L86" s="595"/>
      <c r="M86" s="595"/>
      <c r="N86" s="595"/>
      <c r="O86" s="595"/>
      <c r="P86" s="595"/>
      <c r="Q86" s="595"/>
      <c r="R86" s="595"/>
      <c r="S86" s="595"/>
      <c r="T86" s="595"/>
      <c r="U86" s="595"/>
      <c r="V86" s="595"/>
      <c r="W86" s="595"/>
      <c r="X86" s="595"/>
      <c r="Y86" s="595"/>
      <c r="Z86" s="595"/>
      <c r="AA86" s="595"/>
      <c r="AB86" s="595"/>
      <c r="AC86" s="595"/>
      <c r="AD86" s="595"/>
      <c r="AE86" s="595"/>
      <c r="AF86" s="595"/>
      <c r="AG86" s="595"/>
      <c r="AH86" s="595"/>
    </row>
    <row r="87" spans="1:40" ht="20" customHeight="1">
      <c r="A87" s="162"/>
      <c r="B87" s="162"/>
      <c r="C87" s="162"/>
      <c r="D87" s="162"/>
      <c r="E87" s="162"/>
      <c r="F87" s="162"/>
      <c r="G87" s="162"/>
      <c r="H87" s="162"/>
      <c r="I87" s="162"/>
      <c r="J87" s="162"/>
      <c r="K87" s="162"/>
      <c r="L87" s="162"/>
      <c r="M87" s="157"/>
      <c r="N87" s="157"/>
      <c r="O87" s="157"/>
      <c r="P87" s="157"/>
      <c r="Q87" s="157"/>
      <c r="R87" s="162"/>
      <c r="S87" s="162"/>
      <c r="T87" s="162"/>
      <c r="U87" s="162"/>
      <c r="V87" s="162"/>
      <c r="W87" s="162"/>
      <c r="X87" s="162"/>
      <c r="Y87" s="162"/>
      <c r="Z87" s="162"/>
      <c r="AA87" s="162"/>
      <c r="AB87" s="162"/>
      <c r="AC87" s="162"/>
      <c r="AD87" s="157"/>
      <c r="AE87" s="157"/>
      <c r="AF87" s="157"/>
      <c r="AG87" s="157"/>
      <c r="AH87" s="157"/>
    </row>
    <row r="88" spans="1:40" ht="9.5" customHeight="1">
      <c r="A88" s="153"/>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row>
    <row r="89" spans="1:40" ht="20" customHeight="1">
      <c r="A89" s="399" t="s">
        <v>134</v>
      </c>
      <c r="B89" s="399"/>
      <c r="C89" s="399"/>
      <c r="D89" s="399"/>
      <c r="E89" s="399"/>
      <c r="F89" s="399"/>
      <c r="G89" s="399"/>
      <c r="H89" s="399"/>
      <c r="I89" s="399"/>
      <c r="J89" s="399"/>
      <c r="K89" s="399"/>
      <c r="L89" s="399"/>
      <c r="M89" s="399"/>
      <c r="N89" s="399"/>
      <c r="O89" s="399"/>
      <c r="P89" s="399"/>
      <c r="Q89" s="399"/>
      <c r="R89" s="399"/>
      <c r="S89" s="399"/>
      <c r="T89" s="399"/>
      <c r="U89" s="399"/>
      <c r="V89" s="399"/>
      <c r="W89" s="399"/>
      <c r="X89" s="399"/>
      <c r="Y89" s="399"/>
      <c r="Z89" s="399"/>
      <c r="AA89" s="399"/>
      <c r="AB89" s="399"/>
      <c r="AC89" s="399"/>
      <c r="AD89" s="399"/>
      <c r="AE89" s="399"/>
      <c r="AF89" s="399"/>
      <c r="AG89" s="399"/>
      <c r="AH89" s="399"/>
    </row>
    <row r="90" spans="1:40" ht="20" customHeight="1">
      <c r="A90" s="400" t="s">
        <v>135</v>
      </c>
      <c r="B90" s="401"/>
      <c r="C90" s="401"/>
      <c r="D90" s="401"/>
      <c r="E90" s="401"/>
      <c r="F90" s="401"/>
      <c r="G90" s="401"/>
      <c r="H90" s="401"/>
      <c r="I90" s="402"/>
      <c r="J90" s="400" t="s">
        <v>136</v>
      </c>
      <c r="K90" s="401"/>
      <c r="L90" s="401"/>
      <c r="M90" s="401"/>
      <c r="N90" s="401"/>
      <c r="O90" s="400" t="s">
        <v>137</v>
      </c>
      <c r="P90" s="401"/>
      <c r="Q90" s="401"/>
      <c r="R90" s="401"/>
      <c r="S90" s="401"/>
      <c r="T90" s="403" t="s">
        <v>138</v>
      </c>
      <c r="U90" s="404"/>
      <c r="V90" s="404"/>
      <c r="W90" s="404"/>
      <c r="X90" s="171"/>
      <c r="Y90" s="171"/>
      <c r="Z90" s="171"/>
      <c r="AA90" s="171"/>
      <c r="AB90" s="171"/>
      <c r="AC90" s="171"/>
      <c r="AD90" s="171"/>
      <c r="AE90" s="171"/>
      <c r="AF90" s="171"/>
      <c r="AG90" s="171"/>
      <c r="AH90" s="172"/>
    </row>
    <row r="91" spans="1:40" ht="14.25" customHeight="1">
      <c r="A91" s="405" t="s">
        <v>139</v>
      </c>
      <c r="B91" s="388"/>
      <c r="C91" s="388"/>
      <c r="D91" s="388"/>
      <c r="E91" s="388"/>
      <c r="F91" s="388"/>
      <c r="G91" s="388"/>
      <c r="H91" s="388"/>
      <c r="I91" s="389"/>
      <c r="J91" s="427" t="s">
        <v>117</v>
      </c>
      <c r="K91" s="428"/>
      <c r="L91" s="428"/>
      <c r="M91" s="428"/>
      <c r="N91" s="429"/>
      <c r="O91" s="427" t="s">
        <v>117</v>
      </c>
      <c r="P91" s="428"/>
      <c r="Q91" s="428"/>
      <c r="R91" s="428"/>
      <c r="S91" s="429"/>
      <c r="T91" s="408" t="s">
        <v>323</v>
      </c>
      <c r="U91" s="409"/>
      <c r="V91" s="409"/>
      <c r="W91" s="409"/>
      <c r="X91" s="409"/>
      <c r="Y91" s="409"/>
      <c r="Z91" s="409"/>
      <c r="AA91" s="409"/>
      <c r="AB91" s="409"/>
      <c r="AC91" s="409"/>
      <c r="AD91" s="409"/>
      <c r="AE91" s="409"/>
      <c r="AF91" s="409"/>
      <c r="AG91" s="409"/>
      <c r="AH91" s="410"/>
    </row>
    <row r="92" spans="1:40" ht="14.25" customHeight="1">
      <c r="A92" s="406"/>
      <c r="B92" s="399"/>
      <c r="C92" s="399"/>
      <c r="D92" s="399"/>
      <c r="E92" s="399"/>
      <c r="F92" s="399"/>
      <c r="G92" s="399"/>
      <c r="H92" s="399"/>
      <c r="I92" s="407"/>
      <c r="J92" s="424">
        <f>'損益計画（初）'!P9</f>
        <v>0</v>
      </c>
      <c r="K92" s="425"/>
      <c r="L92" s="425"/>
      <c r="M92" s="425"/>
      <c r="N92" s="426"/>
      <c r="O92" s="424">
        <f>'損益計画（2）'!O9</f>
        <v>0</v>
      </c>
      <c r="P92" s="425"/>
      <c r="Q92" s="425"/>
      <c r="R92" s="425"/>
      <c r="S92" s="426"/>
      <c r="T92" s="411"/>
      <c r="U92" s="409"/>
      <c r="V92" s="409"/>
      <c r="W92" s="409"/>
      <c r="X92" s="409"/>
      <c r="Y92" s="409"/>
      <c r="Z92" s="409"/>
      <c r="AA92" s="409"/>
      <c r="AB92" s="409"/>
      <c r="AC92" s="409"/>
      <c r="AD92" s="409"/>
      <c r="AE92" s="409"/>
      <c r="AF92" s="409"/>
      <c r="AG92" s="409"/>
      <c r="AH92" s="410"/>
    </row>
    <row r="93" spans="1:40" ht="14.25" customHeight="1">
      <c r="A93" s="415" t="s">
        <v>140</v>
      </c>
      <c r="B93" s="416"/>
      <c r="C93" s="416"/>
      <c r="D93" s="416"/>
      <c r="E93" s="416"/>
      <c r="F93" s="416"/>
      <c r="G93" s="416"/>
      <c r="H93" s="416"/>
      <c r="I93" s="417"/>
      <c r="J93" s="393">
        <f>'損益計画（初）'!P14</f>
        <v>0</v>
      </c>
      <c r="K93" s="394"/>
      <c r="L93" s="394"/>
      <c r="M93" s="394"/>
      <c r="N93" s="395"/>
      <c r="O93" s="376">
        <f>'損益計画（2）'!O14</f>
        <v>0</v>
      </c>
      <c r="P93" s="377"/>
      <c r="Q93" s="377"/>
      <c r="R93" s="377"/>
      <c r="S93" s="378"/>
      <c r="T93" s="411"/>
      <c r="U93" s="409"/>
      <c r="V93" s="409"/>
      <c r="W93" s="409"/>
      <c r="X93" s="409"/>
      <c r="Y93" s="409"/>
      <c r="Z93" s="409"/>
      <c r="AA93" s="409"/>
      <c r="AB93" s="409"/>
      <c r="AC93" s="409"/>
      <c r="AD93" s="409"/>
      <c r="AE93" s="409"/>
      <c r="AF93" s="409"/>
      <c r="AG93" s="409"/>
      <c r="AH93" s="410"/>
    </row>
    <row r="94" spans="1:40" ht="14.25" customHeight="1">
      <c r="A94" s="418"/>
      <c r="B94" s="419"/>
      <c r="C94" s="419"/>
      <c r="D94" s="419"/>
      <c r="E94" s="419"/>
      <c r="F94" s="419"/>
      <c r="G94" s="419"/>
      <c r="H94" s="419"/>
      <c r="I94" s="420"/>
      <c r="J94" s="421"/>
      <c r="K94" s="422"/>
      <c r="L94" s="422"/>
      <c r="M94" s="422"/>
      <c r="N94" s="423"/>
      <c r="O94" s="376"/>
      <c r="P94" s="377"/>
      <c r="Q94" s="377"/>
      <c r="R94" s="377"/>
      <c r="S94" s="378"/>
      <c r="T94" s="411"/>
      <c r="U94" s="409"/>
      <c r="V94" s="409"/>
      <c r="W94" s="409"/>
      <c r="X94" s="409"/>
      <c r="Y94" s="409"/>
      <c r="Z94" s="409"/>
      <c r="AA94" s="409"/>
      <c r="AB94" s="409"/>
      <c r="AC94" s="409"/>
      <c r="AD94" s="409"/>
      <c r="AE94" s="409"/>
      <c r="AF94" s="409"/>
      <c r="AG94" s="409"/>
      <c r="AH94" s="410"/>
    </row>
    <row r="95" spans="1:40" ht="14.25" customHeight="1">
      <c r="A95" s="405" t="s">
        <v>141</v>
      </c>
      <c r="B95" s="388"/>
      <c r="C95" s="388"/>
      <c r="D95" s="388"/>
      <c r="E95" s="388"/>
      <c r="F95" s="388"/>
      <c r="G95" s="388"/>
      <c r="H95" s="388"/>
      <c r="I95" s="389"/>
      <c r="J95" s="393">
        <f>J92-J93</f>
        <v>0</v>
      </c>
      <c r="K95" s="394"/>
      <c r="L95" s="394"/>
      <c r="M95" s="394"/>
      <c r="N95" s="395"/>
      <c r="O95" s="376">
        <f>O92-O93</f>
        <v>0</v>
      </c>
      <c r="P95" s="377"/>
      <c r="Q95" s="377"/>
      <c r="R95" s="377"/>
      <c r="S95" s="378"/>
      <c r="T95" s="411"/>
      <c r="U95" s="409"/>
      <c r="V95" s="409"/>
      <c r="W95" s="409"/>
      <c r="X95" s="409"/>
      <c r="Y95" s="409"/>
      <c r="Z95" s="409"/>
      <c r="AA95" s="409"/>
      <c r="AB95" s="409"/>
      <c r="AC95" s="409"/>
      <c r="AD95" s="409"/>
      <c r="AE95" s="409"/>
      <c r="AF95" s="409"/>
      <c r="AG95" s="409"/>
      <c r="AH95" s="410"/>
    </row>
    <row r="96" spans="1:40" ht="14.25" customHeight="1">
      <c r="A96" s="406"/>
      <c r="B96" s="399"/>
      <c r="C96" s="399"/>
      <c r="D96" s="399"/>
      <c r="E96" s="399"/>
      <c r="F96" s="399"/>
      <c r="G96" s="399"/>
      <c r="H96" s="399"/>
      <c r="I96" s="407"/>
      <c r="J96" s="445"/>
      <c r="K96" s="446"/>
      <c r="L96" s="446"/>
      <c r="M96" s="446"/>
      <c r="N96" s="447"/>
      <c r="O96" s="376"/>
      <c r="P96" s="377"/>
      <c r="Q96" s="377"/>
      <c r="R96" s="377"/>
      <c r="S96" s="378"/>
      <c r="T96" s="411"/>
      <c r="U96" s="409"/>
      <c r="V96" s="409"/>
      <c r="W96" s="409"/>
      <c r="X96" s="409"/>
      <c r="Y96" s="409"/>
      <c r="Z96" s="409"/>
      <c r="AA96" s="409"/>
      <c r="AB96" s="409"/>
      <c r="AC96" s="409"/>
      <c r="AD96" s="409"/>
      <c r="AE96" s="409"/>
      <c r="AF96" s="409"/>
      <c r="AG96" s="409"/>
      <c r="AH96" s="410"/>
    </row>
    <row r="97" spans="1:34" ht="14.25" customHeight="1">
      <c r="A97" s="173"/>
      <c r="B97" s="387" t="s">
        <v>142</v>
      </c>
      <c r="C97" s="388"/>
      <c r="D97" s="388"/>
      <c r="E97" s="388"/>
      <c r="F97" s="388"/>
      <c r="G97" s="388"/>
      <c r="H97" s="388"/>
      <c r="I97" s="389"/>
      <c r="J97" s="393">
        <f>'損益計画（初）'!P16</f>
        <v>0</v>
      </c>
      <c r="K97" s="394"/>
      <c r="L97" s="394"/>
      <c r="M97" s="394"/>
      <c r="N97" s="395"/>
      <c r="O97" s="442">
        <f>'損益計画（2）'!O16</f>
        <v>0</v>
      </c>
      <c r="P97" s="443"/>
      <c r="Q97" s="443"/>
      <c r="R97" s="443"/>
      <c r="S97" s="444"/>
      <c r="T97" s="411"/>
      <c r="U97" s="409"/>
      <c r="V97" s="409"/>
      <c r="W97" s="409"/>
      <c r="X97" s="409"/>
      <c r="Y97" s="409"/>
      <c r="Z97" s="409"/>
      <c r="AA97" s="409"/>
      <c r="AB97" s="409"/>
      <c r="AC97" s="409"/>
      <c r="AD97" s="409"/>
      <c r="AE97" s="409"/>
      <c r="AF97" s="409"/>
      <c r="AG97" s="409"/>
      <c r="AH97" s="410"/>
    </row>
    <row r="98" spans="1:34" ht="14.25" customHeight="1">
      <c r="A98" s="174"/>
      <c r="B98" s="390"/>
      <c r="C98" s="391"/>
      <c r="D98" s="391"/>
      <c r="E98" s="391"/>
      <c r="F98" s="391"/>
      <c r="G98" s="391"/>
      <c r="H98" s="391"/>
      <c r="I98" s="392"/>
      <c r="J98" s="396"/>
      <c r="K98" s="397"/>
      <c r="L98" s="397"/>
      <c r="M98" s="397"/>
      <c r="N98" s="398"/>
      <c r="O98" s="439"/>
      <c r="P98" s="440"/>
      <c r="Q98" s="440"/>
      <c r="R98" s="440"/>
      <c r="S98" s="441"/>
      <c r="T98" s="411"/>
      <c r="U98" s="409"/>
      <c r="V98" s="409"/>
      <c r="W98" s="409"/>
      <c r="X98" s="409"/>
      <c r="Y98" s="409"/>
      <c r="Z98" s="409"/>
      <c r="AA98" s="409"/>
      <c r="AB98" s="409"/>
      <c r="AC98" s="409"/>
      <c r="AD98" s="409"/>
      <c r="AE98" s="409"/>
      <c r="AF98" s="409"/>
      <c r="AG98" s="409"/>
      <c r="AH98" s="410"/>
    </row>
    <row r="99" spans="1:34" ht="14.25" customHeight="1">
      <c r="A99" s="174"/>
      <c r="B99" s="448" t="s">
        <v>143</v>
      </c>
      <c r="C99" s="449"/>
      <c r="D99" s="449"/>
      <c r="E99" s="449"/>
      <c r="F99" s="449"/>
      <c r="G99" s="449"/>
      <c r="H99" s="449"/>
      <c r="I99" s="450"/>
      <c r="J99" s="436">
        <f>'損益計画（初）'!P17</f>
        <v>0</v>
      </c>
      <c r="K99" s="437"/>
      <c r="L99" s="437"/>
      <c r="M99" s="437"/>
      <c r="N99" s="438"/>
      <c r="O99" s="439">
        <f>'損益計画（2）'!O17</f>
        <v>0</v>
      </c>
      <c r="P99" s="440"/>
      <c r="Q99" s="440"/>
      <c r="R99" s="440"/>
      <c r="S99" s="441"/>
      <c r="T99" s="411"/>
      <c r="U99" s="409"/>
      <c r="V99" s="409"/>
      <c r="W99" s="409"/>
      <c r="X99" s="409"/>
      <c r="Y99" s="409"/>
      <c r="Z99" s="409"/>
      <c r="AA99" s="409"/>
      <c r="AB99" s="409"/>
      <c r="AC99" s="409"/>
      <c r="AD99" s="409"/>
      <c r="AE99" s="409"/>
      <c r="AF99" s="409"/>
      <c r="AG99" s="409"/>
      <c r="AH99" s="410"/>
    </row>
    <row r="100" spans="1:34" ht="14.25" customHeight="1">
      <c r="A100" s="174"/>
      <c r="B100" s="451"/>
      <c r="C100" s="452"/>
      <c r="D100" s="452"/>
      <c r="E100" s="452"/>
      <c r="F100" s="452"/>
      <c r="G100" s="452"/>
      <c r="H100" s="452"/>
      <c r="I100" s="453"/>
      <c r="J100" s="421"/>
      <c r="K100" s="422"/>
      <c r="L100" s="422"/>
      <c r="M100" s="422"/>
      <c r="N100" s="423"/>
      <c r="O100" s="439"/>
      <c r="P100" s="440"/>
      <c r="Q100" s="440"/>
      <c r="R100" s="440"/>
      <c r="S100" s="441"/>
      <c r="T100" s="411"/>
      <c r="U100" s="409"/>
      <c r="V100" s="409"/>
      <c r="W100" s="409"/>
      <c r="X100" s="409"/>
      <c r="Y100" s="409"/>
      <c r="Z100" s="409"/>
      <c r="AA100" s="409"/>
      <c r="AB100" s="409"/>
      <c r="AC100" s="409"/>
      <c r="AD100" s="409"/>
      <c r="AE100" s="409"/>
      <c r="AF100" s="409"/>
      <c r="AG100" s="409"/>
      <c r="AH100" s="410"/>
    </row>
    <row r="101" spans="1:34" ht="14.25" customHeight="1">
      <c r="A101" s="174"/>
      <c r="B101" s="448" t="s">
        <v>144</v>
      </c>
      <c r="C101" s="449"/>
      <c r="D101" s="449"/>
      <c r="E101" s="449"/>
      <c r="F101" s="449"/>
      <c r="G101" s="449"/>
      <c r="H101" s="449"/>
      <c r="I101" s="450"/>
      <c r="J101" s="436">
        <f>'損益計画（初）'!P18</f>
        <v>0</v>
      </c>
      <c r="K101" s="437"/>
      <c r="L101" s="437"/>
      <c r="M101" s="437"/>
      <c r="N101" s="438"/>
      <c r="O101" s="439">
        <f>'損益計画（2）'!O18</f>
        <v>0</v>
      </c>
      <c r="P101" s="440"/>
      <c r="Q101" s="440"/>
      <c r="R101" s="440"/>
      <c r="S101" s="441"/>
      <c r="T101" s="411"/>
      <c r="U101" s="409"/>
      <c r="V101" s="409"/>
      <c r="W101" s="409"/>
      <c r="X101" s="409"/>
      <c r="Y101" s="409"/>
      <c r="Z101" s="409"/>
      <c r="AA101" s="409"/>
      <c r="AB101" s="409"/>
      <c r="AC101" s="409"/>
      <c r="AD101" s="409"/>
      <c r="AE101" s="409"/>
      <c r="AF101" s="409"/>
      <c r="AG101" s="409"/>
      <c r="AH101" s="410"/>
    </row>
    <row r="102" spans="1:34" ht="14.25" customHeight="1">
      <c r="A102" s="174"/>
      <c r="B102" s="390"/>
      <c r="C102" s="391"/>
      <c r="D102" s="391"/>
      <c r="E102" s="391"/>
      <c r="F102" s="391"/>
      <c r="G102" s="391"/>
      <c r="H102" s="391"/>
      <c r="I102" s="392"/>
      <c r="J102" s="396"/>
      <c r="K102" s="397"/>
      <c r="L102" s="397"/>
      <c r="M102" s="397"/>
      <c r="N102" s="398"/>
      <c r="O102" s="439"/>
      <c r="P102" s="440"/>
      <c r="Q102" s="440"/>
      <c r="R102" s="440"/>
      <c r="S102" s="441"/>
      <c r="T102" s="411"/>
      <c r="U102" s="409"/>
      <c r="V102" s="409"/>
      <c r="W102" s="409"/>
      <c r="X102" s="409"/>
      <c r="Y102" s="409"/>
      <c r="Z102" s="409"/>
      <c r="AA102" s="409"/>
      <c r="AB102" s="409"/>
      <c r="AC102" s="409"/>
      <c r="AD102" s="409"/>
      <c r="AE102" s="409"/>
      <c r="AF102" s="409"/>
      <c r="AG102" s="409"/>
      <c r="AH102" s="410"/>
    </row>
    <row r="103" spans="1:34" ht="14.25" customHeight="1">
      <c r="A103" s="174"/>
      <c r="B103" s="430" t="s">
        <v>145</v>
      </c>
      <c r="C103" s="431"/>
      <c r="D103" s="431"/>
      <c r="E103" s="431"/>
      <c r="F103" s="431"/>
      <c r="G103" s="431"/>
      <c r="H103" s="431"/>
      <c r="I103" s="432"/>
      <c r="J103" s="436">
        <f>'損益計画（初）'!P19</f>
        <v>0</v>
      </c>
      <c r="K103" s="437"/>
      <c r="L103" s="437"/>
      <c r="M103" s="437"/>
      <c r="N103" s="438"/>
      <c r="O103" s="439">
        <f>'損益計画（2）'!O19</f>
        <v>0</v>
      </c>
      <c r="P103" s="440"/>
      <c r="Q103" s="440"/>
      <c r="R103" s="440"/>
      <c r="S103" s="441"/>
      <c r="T103" s="411"/>
      <c r="U103" s="409"/>
      <c r="V103" s="409"/>
      <c r="W103" s="409"/>
      <c r="X103" s="409"/>
      <c r="Y103" s="409"/>
      <c r="Z103" s="409"/>
      <c r="AA103" s="409"/>
      <c r="AB103" s="409"/>
      <c r="AC103" s="409"/>
      <c r="AD103" s="409"/>
      <c r="AE103" s="409"/>
      <c r="AF103" s="409"/>
      <c r="AG103" s="409"/>
      <c r="AH103" s="410"/>
    </row>
    <row r="104" spans="1:34" ht="14.25" customHeight="1">
      <c r="A104" s="174"/>
      <c r="B104" s="433"/>
      <c r="C104" s="434"/>
      <c r="D104" s="434"/>
      <c r="E104" s="434"/>
      <c r="F104" s="434"/>
      <c r="G104" s="434"/>
      <c r="H104" s="434"/>
      <c r="I104" s="435"/>
      <c r="J104" s="421"/>
      <c r="K104" s="422"/>
      <c r="L104" s="422"/>
      <c r="M104" s="422"/>
      <c r="N104" s="423"/>
      <c r="O104" s="439"/>
      <c r="P104" s="440"/>
      <c r="Q104" s="440"/>
      <c r="R104" s="440"/>
      <c r="S104" s="441"/>
      <c r="T104" s="411"/>
      <c r="U104" s="409"/>
      <c r="V104" s="409"/>
      <c r="W104" s="409"/>
      <c r="X104" s="409"/>
      <c r="Y104" s="409"/>
      <c r="Z104" s="409"/>
      <c r="AA104" s="409"/>
      <c r="AB104" s="409"/>
      <c r="AC104" s="409"/>
      <c r="AD104" s="409"/>
      <c r="AE104" s="409"/>
      <c r="AF104" s="409"/>
      <c r="AG104" s="409"/>
      <c r="AH104" s="410"/>
    </row>
    <row r="105" spans="1:34" ht="14.25" customHeight="1">
      <c r="A105" s="174"/>
      <c r="B105" s="456" t="s">
        <v>146</v>
      </c>
      <c r="C105" s="457"/>
      <c r="D105" s="457"/>
      <c r="E105" s="457"/>
      <c r="F105" s="457"/>
      <c r="G105" s="457"/>
      <c r="H105" s="457"/>
      <c r="I105" s="458"/>
      <c r="J105" s="436">
        <f>'損益計画（初）'!P26</f>
        <v>0</v>
      </c>
      <c r="K105" s="437"/>
      <c r="L105" s="437"/>
      <c r="M105" s="437"/>
      <c r="N105" s="438"/>
      <c r="O105" s="439">
        <f>'損益計画（2）'!O26</f>
        <v>0</v>
      </c>
      <c r="P105" s="440"/>
      <c r="Q105" s="440"/>
      <c r="R105" s="440"/>
      <c r="S105" s="441"/>
      <c r="T105" s="411"/>
      <c r="U105" s="409"/>
      <c r="V105" s="409"/>
      <c r="W105" s="409"/>
      <c r="X105" s="409"/>
      <c r="Y105" s="409"/>
      <c r="Z105" s="409"/>
      <c r="AA105" s="409"/>
      <c r="AB105" s="409"/>
      <c r="AC105" s="409"/>
      <c r="AD105" s="409"/>
      <c r="AE105" s="409"/>
      <c r="AF105" s="409"/>
      <c r="AG105" s="409"/>
      <c r="AH105" s="410"/>
    </row>
    <row r="106" spans="1:34" ht="14.25" customHeight="1">
      <c r="A106" s="174"/>
      <c r="B106" s="433"/>
      <c r="C106" s="434"/>
      <c r="D106" s="434"/>
      <c r="E106" s="434"/>
      <c r="F106" s="434"/>
      <c r="G106" s="434"/>
      <c r="H106" s="434"/>
      <c r="I106" s="435"/>
      <c r="J106" s="396"/>
      <c r="K106" s="397"/>
      <c r="L106" s="397"/>
      <c r="M106" s="397"/>
      <c r="N106" s="398"/>
      <c r="O106" s="439"/>
      <c r="P106" s="440"/>
      <c r="Q106" s="440"/>
      <c r="R106" s="440"/>
      <c r="S106" s="441"/>
      <c r="T106" s="411"/>
      <c r="U106" s="409"/>
      <c r="V106" s="409"/>
      <c r="W106" s="409"/>
      <c r="X106" s="409"/>
      <c r="Y106" s="409"/>
      <c r="Z106" s="409"/>
      <c r="AA106" s="409"/>
      <c r="AB106" s="409"/>
      <c r="AC106" s="409"/>
      <c r="AD106" s="409"/>
      <c r="AE106" s="409"/>
      <c r="AF106" s="409"/>
      <c r="AG106" s="409"/>
      <c r="AH106" s="410"/>
    </row>
    <row r="107" spans="1:34" ht="14.25" customHeight="1">
      <c r="A107" s="174"/>
      <c r="B107" s="430" t="s">
        <v>147</v>
      </c>
      <c r="C107" s="431"/>
      <c r="D107" s="431"/>
      <c r="E107" s="431"/>
      <c r="F107" s="431"/>
      <c r="G107" s="431"/>
      <c r="H107" s="431"/>
      <c r="I107" s="432"/>
      <c r="J107" s="436">
        <f>J109-SUM(J97:N106)</f>
        <v>0</v>
      </c>
      <c r="K107" s="437"/>
      <c r="L107" s="437"/>
      <c r="M107" s="437"/>
      <c r="N107" s="438"/>
      <c r="O107" s="439">
        <f>O109-SUM(O97:S106)</f>
        <v>0</v>
      </c>
      <c r="P107" s="440"/>
      <c r="Q107" s="440"/>
      <c r="R107" s="440"/>
      <c r="S107" s="441"/>
      <c r="T107" s="411"/>
      <c r="U107" s="409"/>
      <c r="V107" s="409"/>
      <c r="W107" s="409"/>
      <c r="X107" s="409"/>
      <c r="Y107" s="409"/>
      <c r="Z107" s="409"/>
      <c r="AA107" s="409"/>
      <c r="AB107" s="409"/>
      <c r="AC107" s="409"/>
      <c r="AD107" s="409"/>
      <c r="AE107" s="409"/>
      <c r="AF107" s="409"/>
      <c r="AG107" s="409"/>
      <c r="AH107" s="410"/>
    </row>
    <row r="108" spans="1:34" ht="14.25" customHeight="1">
      <c r="A108" s="174"/>
      <c r="B108" s="433"/>
      <c r="C108" s="434"/>
      <c r="D108" s="434"/>
      <c r="E108" s="434"/>
      <c r="F108" s="434"/>
      <c r="G108" s="434"/>
      <c r="H108" s="434"/>
      <c r="I108" s="435"/>
      <c r="J108" s="396"/>
      <c r="K108" s="397"/>
      <c r="L108" s="397"/>
      <c r="M108" s="397"/>
      <c r="N108" s="398"/>
      <c r="O108" s="439"/>
      <c r="P108" s="440"/>
      <c r="Q108" s="440"/>
      <c r="R108" s="440"/>
      <c r="S108" s="441"/>
      <c r="T108" s="411"/>
      <c r="U108" s="409"/>
      <c r="V108" s="409"/>
      <c r="W108" s="409"/>
      <c r="X108" s="409"/>
      <c r="Y108" s="409"/>
      <c r="Z108" s="409"/>
      <c r="AA108" s="409"/>
      <c r="AB108" s="409"/>
      <c r="AC108" s="409"/>
      <c r="AD108" s="409"/>
      <c r="AE108" s="409"/>
      <c r="AF108" s="409"/>
      <c r="AG108" s="409"/>
      <c r="AH108" s="410"/>
    </row>
    <row r="109" spans="1:34" ht="14.25" customHeight="1">
      <c r="A109" s="459" t="s">
        <v>148</v>
      </c>
      <c r="B109" s="452"/>
      <c r="C109" s="452"/>
      <c r="D109" s="452"/>
      <c r="E109" s="452"/>
      <c r="F109" s="452"/>
      <c r="G109" s="452"/>
      <c r="H109" s="452"/>
      <c r="I109" s="453"/>
      <c r="J109" s="470">
        <f>'損益計画（初）'!P28</f>
        <v>0</v>
      </c>
      <c r="K109" s="470"/>
      <c r="L109" s="470"/>
      <c r="M109" s="470"/>
      <c r="N109" s="470"/>
      <c r="O109" s="464">
        <f>'損益計画（2）'!O28</f>
        <v>0</v>
      </c>
      <c r="P109" s="465"/>
      <c r="Q109" s="465"/>
      <c r="R109" s="465"/>
      <c r="S109" s="466"/>
      <c r="T109" s="411"/>
      <c r="U109" s="409"/>
      <c r="V109" s="409"/>
      <c r="W109" s="409"/>
      <c r="X109" s="409"/>
      <c r="Y109" s="409"/>
      <c r="Z109" s="409"/>
      <c r="AA109" s="409"/>
      <c r="AB109" s="409"/>
      <c r="AC109" s="409"/>
      <c r="AD109" s="409"/>
      <c r="AE109" s="409"/>
      <c r="AF109" s="409"/>
      <c r="AG109" s="409"/>
      <c r="AH109" s="410"/>
    </row>
    <row r="110" spans="1:34" ht="14.25" customHeight="1">
      <c r="A110" s="406"/>
      <c r="B110" s="399"/>
      <c r="C110" s="399"/>
      <c r="D110" s="399"/>
      <c r="E110" s="399"/>
      <c r="F110" s="399"/>
      <c r="G110" s="399"/>
      <c r="H110" s="399"/>
      <c r="I110" s="407"/>
      <c r="J110" s="460"/>
      <c r="K110" s="460"/>
      <c r="L110" s="460"/>
      <c r="M110" s="460"/>
      <c r="N110" s="460"/>
      <c r="O110" s="467"/>
      <c r="P110" s="468"/>
      <c r="Q110" s="468"/>
      <c r="R110" s="468"/>
      <c r="S110" s="469"/>
      <c r="T110" s="411"/>
      <c r="U110" s="409"/>
      <c r="V110" s="409"/>
      <c r="W110" s="409"/>
      <c r="X110" s="409"/>
      <c r="Y110" s="409"/>
      <c r="Z110" s="409"/>
      <c r="AA110" s="409"/>
      <c r="AB110" s="409"/>
      <c r="AC110" s="409"/>
      <c r="AD110" s="409"/>
      <c r="AE110" s="409"/>
      <c r="AF110" s="409"/>
      <c r="AG110" s="409"/>
      <c r="AH110" s="410"/>
    </row>
    <row r="111" spans="1:34" ht="14.25" customHeight="1">
      <c r="A111" s="405" t="s">
        <v>181</v>
      </c>
      <c r="B111" s="388"/>
      <c r="C111" s="388"/>
      <c r="D111" s="388"/>
      <c r="E111" s="388"/>
      <c r="F111" s="388"/>
      <c r="G111" s="388"/>
      <c r="H111" s="388"/>
      <c r="I111" s="389"/>
      <c r="J111" s="460">
        <f>J95-J109</f>
        <v>0</v>
      </c>
      <c r="K111" s="460"/>
      <c r="L111" s="460"/>
      <c r="M111" s="460"/>
      <c r="N111" s="460"/>
      <c r="O111" s="461">
        <f>O95-O109</f>
        <v>0</v>
      </c>
      <c r="P111" s="462"/>
      <c r="Q111" s="462"/>
      <c r="R111" s="462"/>
      <c r="S111" s="463"/>
      <c r="T111" s="411"/>
      <c r="U111" s="409"/>
      <c r="V111" s="409"/>
      <c r="W111" s="409"/>
      <c r="X111" s="409"/>
      <c r="Y111" s="409"/>
      <c r="Z111" s="409"/>
      <c r="AA111" s="409"/>
      <c r="AB111" s="409"/>
      <c r="AC111" s="409"/>
      <c r="AD111" s="409"/>
      <c r="AE111" s="409"/>
      <c r="AF111" s="409"/>
      <c r="AG111" s="409"/>
      <c r="AH111" s="410"/>
    </row>
    <row r="112" spans="1:34" ht="14.25" customHeight="1">
      <c r="A112" s="459"/>
      <c r="B112" s="452"/>
      <c r="C112" s="452"/>
      <c r="D112" s="452"/>
      <c r="E112" s="452"/>
      <c r="F112" s="452"/>
      <c r="G112" s="452"/>
      <c r="H112" s="452"/>
      <c r="I112" s="453"/>
      <c r="J112" s="460"/>
      <c r="K112" s="460"/>
      <c r="L112" s="460"/>
      <c r="M112" s="460"/>
      <c r="N112" s="460"/>
      <c r="O112" s="464"/>
      <c r="P112" s="465"/>
      <c r="Q112" s="465"/>
      <c r="R112" s="465"/>
      <c r="S112" s="466"/>
      <c r="T112" s="411"/>
      <c r="U112" s="409"/>
      <c r="V112" s="409"/>
      <c r="W112" s="409"/>
      <c r="X112" s="409"/>
      <c r="Y112" s="409"/>
      <c r="Z112" s="409"/>
      <c r="AA112" s="409"/>
      <c r="AB112" s="409"/>
      <c r="AC112" s="409"/>
      <c r="AD112" s="409"/>
      <c r="AE112" s="409"/>
      <c r="AF112" s="409"/>
      <c r="AG112" s="409"/>
      <c r="AH112" s="410"/>
    </row>
    <row r="113" spans="1:34" ht="14.25" customHeight="1">
      <c r="A113" s="406"/>
      <c r="B113" s="399"/>
      <c r="C113" s="399"/>
      <c r="D113" s="399"/>
      <c r="E113" s="399"/>
      <c r="F113" s="399"/>
      <c r="G113" s="399"/>
      <c r="H113" s="399"/>
      <c r="I113" s="407"/>
      <c r="J113" s="460"/>
      <c r="K113" s="460"/>
      <c r="L113" s="460"/>
      <c r="M113" s="460"/>
      <c r="N113" s="460"/>
      <c r="O113" s="467"/>
      <c r="P113" s="468"/>
      <c r="Q113" s="468"/>
      <c r="R113" s="468"/>
      <c r="S113" s="469"/>
      <c r="T113" s="412"/>
      <c r="U113" s="413"/>
      <c r="V113" s="413"/>
      <c r="W113" s="413"/>
      <c r="X113" s="413"/>
      <c r="Y113" s="413"/>
      <c r="Z113" s="413"/>
      <c r="AA113" s="413"/>
      <c r="AB113" s="413"/>
      <c r="AC113" s="413"/>
      <c r="AD113" s="413"/>
      <c r="AE113" s="413"/>
      <c r="AF113" s="413"/>
      <c r="AG113" s="413"/>
      <c r="AH113" s="414"/>
    </row>
    <row r="114" spans="1:34" ht="5.5" customHeight="1">
      <c r="A114" s="175"/>
      <c r="B114" s="175"/>
      <c r="C114" s="175"/>
      <c r="D114" s="175"/>
      <c r="E114" s="175"/>
      <c r="F114" s="175"/>
      <c r="G114" s="175"/>
      <c r="H114" s="175"/>
      <c r="I114" s="175"/>
      <c r="J114" s="176"/>
      <c r="K114" s="176"/>
      <c r="L114" s="176"/>
      <c r="M114" s="176"/>
      <c r="N114" s="176"/>
      <c r="O114" s="162"/>
      <c r="P114" s="162"/>
      <c r="Q114" s="162"/>
      <c r="R114" s="162"/>
      <c r="S114" s="162"/>
      <c r="T114" s="176"/>
      <c r="U114" s="176"/>
      <c r="V114" s="176"/>
      <c r="W114" s="176"/>
      <c r="X114" s="176"/>
      <c r="Y114" s="176"/>
      <c r="Z114" s="176"/>
      <c r="AA114" s="176"/>
      <c r="AB114" s="176"/>
      <c r="AC114" s="176"/>
      <c r="AD114" s="176"/>
      <c r="AE114" s="176"/>
      <c r="AF114" s="176"/>
      <c r="AG114" s="176"/>
      <c r="AH114" s="176"/>
    </row>
    <row r="115" spans="1:34" ht="9" customHeight="1">
      <c r="A115" s="175"/>
      <c r="B115" s="175"/>
      <c r="C115" s="175"/>
      <c r="D115" s="175"/>
      <c r="E115" s="175"/>
      <c r="F115" s="175"/>
      <c r="G115" s="175"/>
      <c r="H115" s="175"/>
      <c r="I115" s="175"/>
      <c r="J115" s="176"/>
      <c r="K115" s="176"/>
      <c r="L115" s="176"/>
      <c r="M115" s="176"/>
      <c r="N115" s="176"/>
      <c r="O115" s="162"/>
      <c r="P115" s="162"/>
      <c r="Q115" s="162"/>
      <c r="R115" s="162"/>
      <c r="S115" s="162"/>
      <c r="T115" s="176"/>
      <c r="U115" s="176"/>
      <c r="V115" s="176"/>
      <c r="W115" s="176"/>
      <c r="X115" s="176"/>
      <c r="Y115" s="176"/>
      <c r="Z115" s="176"/>
      <c r="AA115" s="176"/>
      <c r="AB115" s="176"/>
      <c r="AC115" s="176"/>
      <c r="AD115" s="176"/>
      <c r="AE115" s="176"/>
      <c r="AF115" s="176"/>
      <c r="AG115" s="176"/>
      <c r="AH115" s="176"/>
    </row>
    <row r="116" spans="1:34" ht="8" customHeight="1">
      <c r="A116" s="175"/>
      <c r="B116" s="175"/>
      <c r="C116" s="175"/>
      <c r="D116" s="175"/>
      <c r="E116" s="175"/>
      <c r="F116" s="175"/>
      <c r="G116" s="175"/>
      <c r="H116" s="175"/>
      <c r="I116" s="175"/>
      <c r="J116" s="176"/>
      <c r="K116" s="176"/>
      <c r="L116" s="176"/>
      <c r="M116" s="176"/>
      <c r="N116" s="176"/>
      <c r="O116" s="162"/>
      <c r="P116" s="162"/>
      <c r="Q116" s="162"/>
      <c r="R116" s="162"/>
      <c r="S116" s="162"/>
      <c r="T116" s="176"/>
      <c r="U116" s="176"/>
      <c r="V116" s="176"/>
      <c r="W116" s="176"/>
      <c r="X116" s="176"/>
      <c r="Y116" s="176"/>
      <c r="Z116" s="176"/>
      <c r="AA116" s="176"/>
      <c r="AB116" s="176"/>
      <c r="AC116" s="176"/>
      <c r="AD116" s="176"/>
      <c r="AE116" s="176"/>
      <c r="AF116" s="176"/>
      <c r="AG116" s="176"/>
      <c r="AH116" s="176"/>
    </row>
    <row r="117" spans="1:34" ht="9" customHeight="1">
      <c r="A117" s="175"/>
      <c r="B117" s="175"/>
      <c r="C117" s="175"/>
      <c r="D117" s="175"/>
      <c r="E117" s="175"/>
      <c r="F117" s="175"/>
      <c r="G117" s="175"/>
      <c r="H117" s="175"/>
      <c r="I117" s="175"/>
      <c r="J117" s="176"/>
      <c r="K117" s="176"/>
      <c r="L117" s="176"/>
      <c r="M117" s="176"/>
      <c r="N117" s="176"/>
      <c r="O117" s="162"/>
      <c r="P117" s="162"/>
      <c r="Q117" s="162"/>
      <c r="R117" s="162"/>
      <c r="S117" s="162"/>
      <c r="T117" s="176"/>
      <c r="U117" s="176"/>
      <c r="V117" s="176"/>
      <c r="W117" s="176"/>
      <c r="X117" s="176"/>
      <c r="Y117" s="176"/>
      <c r="Z117" s="176"/>
      <c r="AA117" s="176"/>
      <c r="AB117" s="176"/>
      <c r="AC117" s="176"/>
      <c r="AD117" s="176"/>
      <c r="AE117" s="176"/>
      <c r="AF117" s="176"/>
      <c r="AG117" s="176"/>
      <c r="AH117" s="176"/>
    </row>
    <row r="118" spans="1:34" ht="19.5" customHeight="1">
      <c r="A118" s="399" t="s">
        <v>149</v>
      </c>
      <c r="B118" s="399"/>
      <c r="C118" s="399"/>
      <c r="D118" s="399"/>
      <c r="E118" s="399"/>
      <c r="F118" s="399"/>
      <c r="G118" s="399"/>
      <c r="H118" s="399"/>
      <c r="I118" s="399"/>
      <c r="J118" s="399"/>
      <c r="K118" s="399"/>
      <c r="L118" s="399"/>
      <c r="M118" s="399"/>
      <c r="N118" s="399"/>
      <c r="O118" s="399"/>
      <c r="P118" s="399"/>
      <c r="Q118" s="399"/>
      <c r="R118" s="399"/>
      <c r="S118" s="399"/>
      <c r="T118" s="452"/>
      <c r="U118" s="452"/>
      <c r="V118" s="452"/>
      <c r="W118" s="452"/>
      <c r="X118" s="452"/>
      <c r="Y118" s="399"/>
      <c r="Z118" s="399"/>
      <c r="AA118" s="399"/>
      <c r="AB118" s="399"/>
      <c r="AC118" s="399"/>
      <c r="AD118" s="399"/>
      <c r="AE118" s="399"/>
      <c r="AF118" s="399"/>
      <c r="AG118" s="399"/>
      <c r="AH118" s="399"/>
    </row>
    <row r="119" spans="1:34" ht="19.5" customHeight="1">
      <c r="A119" s="400" t="s">
        <v>135</v>
      </c>
      <c r="B119" s="401"/>
      <c r="C119" s="401"/>
      <c r="D119" s="401"/>
      <c r="E119" s="401"/>
      <c r="F119" s="401"/>
      <c r="G119" s="401"/>
      <c r="H119" s="401"/>
      <c r="I119" s="402"/>
      <c r="J119" s="400" t="s">
        <v>136</v>
      </c>
      <c r="K119" s="401"/>
      <c r="L119" s="401"/>
      <c r="M119" s="401"/>
      <c r="N119" s="401"/>
      <c r="O119" s="400" t="s">
        <v>137</v>
      </c>
      <c r="P119" s="401"/>
      <c r="Q119" s="401"/>
      <c r="R119" s="401"/>
      <c r="S119" s="402"/>
      <c r="T119" s="454" t="s">
        <v>138</v>
      </c>
      <c r="U119" s="455"/>
      <c r="V119" s="455"/>
      <c r="W119" s="455"/>
      <c r="X119" s="403"/>
      <c r="Y119" s="171"/>
      <c r="Z119" s="171"/>
      <c r="AA119" s="171"/>
      <c r="AB119" s="171"/>
      <c r="AC119" s="171"/>
      <c r="AD119" s="171"/>
      <c r="AE119" s="171"/>
      <c r="AF119" s="171"/>
      <c r="AG119" s="171"/>
      <c r="AH119" s="172"/>
    </row>
    <row r="120" spans="1:34" ht="14.25" customHeight="1">
      <c r="A120" s="405" t="s">
        <v>150</v>
      </c>
      <c r="B120" s="388"/>
      <c r="C120" s="388"/>
      <c r="D120" s="388"/>
      <c r="E120" s="388"/>
      <c r="F120" s="388"/>
      <c r="G120" s="388"/>
      <c r="H120" s="388"/>
      <c r="I120" s="389"/>
      <c r="J120" s="427" t="s">
        <v>117</v>
      </c>
      <c r="K120" s="428"/>
      <c r="L120" s="428"/>
      <c r="M120" s="428"/>
      <c r="N120" s="429"/>
      <c r="O120" s="427" t="s">
        <v>117</v>
      </c>
      <c r="P120" s="428"/>
      <c r="Q120" s="428"/>
      <c r="R120" s="428"/>
      <c r="S120" s="429"/>
      <c r="T120" s="408" t="s">
        <v>268</v>
      </c>
      <c r="U120" s="409"/>
      <c r="V120" s="409"/>
      <c r="W120" s="409"/>
      <c r="X120" s="409"/>
      <c r="Y120" s="409"/>
      <c r="Z120" s="409"/>
      <c r="AA120" s="409"/>
      <c r="AB120" s="409"/>
      <c r="AC120" s="409"/>
      <c r="AD120" s="409"/>
      <c r="AE120" s="409"/>
      <c r="AF120" s="409"/>
      <c r="AG120" s="409"/>
      <c r="AH120" s="410"/>
    </row>
    <row r="121" spans="1:34" ht="14.25" customHeight="1">
      <c r="A121" s="406"/>
      <c r="B121" s="399"/>
      <c r="C121" s="399"/>
      <c r="D121" s="399"/>
      <c r="E121" s="399"/>
      <c r="F121" s="399"/>
      <c r="G121" s="399"/>
      <c r="H121" s="399"/>
      <c r="I121" s="407"/>
      <c r="J121" s="527">
        <f>'資金繰り計画（初）'!P6</f>
        <v>0</v>
      </c>
      <c r="K121" s="528"/>
      <c r="L121" s="528"/>
      <c r="M121" s="528"/>
      <c r="N121" s="529"/>
      <c r="O121" s="527">
        <f>'資金繰り計画（2）'!O6</f>
        <v>0</v>
      </c>
      <c r="P121" s="528"/>
      <c r="Q121" s="528"/>
      <c r="R121" s="528"/>
      <c r="S121" s="529"/>
      <c r="T121" s="411"/>
      <c r="U121" s="409"/>
      <c r="V121" s="409"/>
      <c r="W121" s="409"/>
      <c r="X121" s="409"/>
      <c r="Y121" s="409"/>
      <c r="Z121" s="409"/>
      <c r="AA121" s="409"/>
      <c r="AB121" s="409"/>
      <c r="AC121" s="409"/>
      <c r="AD121" s="409"/>
      <c r="AE121" s="409"/>
      <c r="AF121" s="409"/>
      <c r="AG121" s="409"/>
      <c r="AH121" s="410"/>
    </row>
    <row r="122" spans="1:34" ht="14.25" customHeight="1">
      <c r="A122" s="471" t="s">
        <v>151</v>
      </c>
      <c r="B122" s="472"/>
      <c r="C122" s="472"/>
      <c r="D122" s="472"/>
      <c r="E122" s="472"/>
      <c r="F122" s="472"/>
      <c r="G122" s="472"/>
      <c r="H122" s="472"/>
      <c r="I122" s="473"/>
      <c r="J122" s="477">
        <f>'資金繰り計画（初）'!P10</f>
        <v>0</v>
      </c>
      <c r="K122" s="478"/>
      <c r="L122" s="478"/>
      <c r="M122" s="478"/>
      <c r="N122" s="479"/>
      <c r="O122" s="530">
        <f>'資金繰り計画（2）'!O10</f>
        <v>0</v>
      </c>
      <c r="P122" s="530"/>
      <c r="Q122" s="530"/>
      <c r="R122" s="530"/>
      <c r="S122" s="530"/>
      <c r="T122" s="411"/>
      <c r="U122" s="409"/>
      <c r="V122" s="409"/>
      <c r="W122" s="409"/>
      <c r="X122" s="409"/>
      <c r="Y122" s="409"/>
      <c r="Z122" s="409"/>
      <c r="AA122" s="409"/>
      <c r="AB122" s="409"/>
      <c r="AC122" s="409"/>
      <c r="AD122" s="409"/>
      <c r="AE122" s="409"/>
      <c r="AF122" s="409"/>
      <c r="AG122" s="409"/>
      <c r="AH122" s="410"/>
    </row>
    <row r="123" spans="1:34" ht="14.25" customHeight="1">
      <c r="A123" s="474"/>
      <c r="B123" s="475"/>
      <c r="C123" s="475"/>
      <c r="D123" s="475"/>
      <c r="E123" s="475"/>
      <c r="F123" s="475"/>
      <c r="G123" s="475"/>
      <c r="H123" s="475"/>
      <c r="I123" s="476"/>
      <c r="J123" s="480"/>
      <c r="K123" s="481"/>
      <c r="L123" s="481"/>
      <c r="M123" s="481"/>
      <c r="N123" s="482"/>
      <c r="O123" s="530"/>
      <c r="P123" s="530"/>
      <c r="Q123" s="530"/>
      <c r="R123" s="530"/>
      <c r="S123" s="530"/>
      <c r="T123" s="411"/>
      <c r="U123" s="409"/>
      <c r="V123" s="409"/>
      <c r="W123" s="409"/>
      <c r="X123" s="409"/>
      <c r="Y123" s="409"/>
      <c r="Z123" s="409"/>
      <c r="AA123" s="409"/>
      <c r="AB123" s="409"/>
      <c r="AC123" s="409"/>
      <c r="AD123" s="409"/>
      <c r="AE123" s="409"/>
      <c r="AF123" s="409"/>
      <c r="AG123" s="409"/>
      <c r="AH123" s="410"/>
    </row>
    <row r="124" spans="1:34" ht="14.25" customHeight="1">
      <c r="A124" s="492" t="s">
        <v>152</v>
      </c>
      <c r="B124" s="489" t="s">
        <v>16</v>
      </c>
      <c r="C124" s="490"/>
      <c r="D124" s="490"/>
      <c r="E124" s="490"/>
      <c r="F124" s="490"/>
      <c r="G124" s="490"/>
      <c r="H124" s="490"/>
      <c r="I124" s="491"/>
      <c r="J124" s="501">
        <f>'資金繰り計画（初）'!P11</f>
        <v>0</v>
      </c>
      <c r="K124" s="502"/>
      <c r="L124" s="502"/>
      <c r="M124" s="502"/>
      <c r="N124" s="503"/>
      <c r="O124" s="504">
        <f>'資金繰り計画（2）'!O11</f>
        <v>0</v>
      </c>
      <c r="P124" s="504"/>
      <c r="Q124" s="504"/>
      <c r="R124" s="504"/>
      <c r="S124" s="504"/>
      <c r="T124" s="411"/>
      <c r="U124" s="409"/>
      <c r="V124" s="409"/>
      <c r="W124" s="409"/>
      <c r="X124" s="409"/>
      <c r="Y124" s="409"/>
      <c r="Z124" s="409"/>
      <c r="AA124" s="409"/>
      <c r="AB124" s="409"/>
      <c r="AC124" s="409"/>
      <c r="AD124" s="409"/>
      <c r="AE124" s="409"/>
      <c r="AF124" s="409"/>
      <c r="AG124" s="409"/>
      <c r="AH124" s="410"/>
    </row>
    <row r="125" spans="1:34" ht="14.25" customHeight="1">
      <c r="A125" s="493"/>
      <c r="B125" s="483"/>
      <c r="C125" s="484"/>
      <c r="D125" s="484"/>
      <c r="E125" s="484"/>
      <c r="F125" s="484"/>
      <c r="G125" s="484"/>
      <c r="H125" s="484"/>
      <c r="I125" s="485"/>
      <c r="J125" s="486"/>
      <c r="K125" s="487"/>
      <c r="L125" s="487"/>
      <c r="M125" s="487"/>
      <c r="N125" s="488"/>
      <c r="O125" s="505"/>
      <c r="P125" s="505"/>
      <c r="Q125" s="505"/>
      <c r="R125" s="505"/>
      <c r="S125" s="505"/>
      <c r="T125" s="411"/>
      <c r="U125" s="409"/>
      <c r="V125" s="409"/>
      <c r="W125" s="409"/>
      <c r="X125" s="409"/>
      <c r="Y125" s="409"/>
      <c r="Z125" s="409"/>
      <c r="AA125" s="409"/>
      <c r="AB125" s="409"/>
      <c r="AC125" s="409"/>
      <c r="AD125" s="409"/>
      <c r="AE125" s="409"/>
      <c r="AF125" s="409"/>
      <c r="AG125" s="409"/>
      <c r="AH125" s="410"/>
    </row>
    <row r="126" spans="1:34" ht="14.25" customHeight="1">
      <c r="A126" s="493"/>
      <c r="B126" s="483" t="s">
        <v>236</v>
      </c>
      <c r="C126" s="484"/>
      <c r="D126" s="484"/>
      <c r="E126" s="484"/>
      <c r="F126" s="484"/>
      <c r="G126" s="484"/>
      <c r="H126" s="484"/>
      <c r="I126" s="485"/>
      <c r="J126" s="486">
        <f>'資金繰り計画（初）'!P12</f>
        <v>0</v>
      </c>
      <c r="K126" s="487"/>
      <c r="L126" s="487"/>
      <c r="M126" s="487"/>
      <c r="N126" s="488"/>
      <c r="O126" s="505">
        <f>'資金繰り計画（2）'!O12</f>
        <v>0</v>
      </c>
      <c r="P126" s="505"/>
      <c r="Q126" s="505"/>
      <c r="R126" s="505"/>
      <c r="S126" s="505"/>
      <c r="T126" s="411"/>
      <c r="U126" s="409"/>
      <c r="V126" s="409"/>
      <c r="W126" s="409"/>
      <c r="X126" s="409"/>
      <c r="Y126" s="409"/>
      <c r="Z126" s="409"/>
      <c r="AA126" s="409"/>
      <c r="AB126" s="409"/>
      <c r="AC126" s="409"/>
      <c r="AD126" s="409"/>
      <c r="AE126" s="409"/>
      <c r="AF126" s="409"/>
      <c r="AG126" s="409"/>
      <c r="AH126" s="410"/>
    </row>
    <row r="127" spans="1:34" ht="14.25" customHeight="1">
      <c r="A127" s="493"/>
      <c r="B127" s="483"/>
      <c r="C127" s="484"/>
      <c r="D127" s="484"/>
      <c r="E127" s="484"/>
      <c r="F127" s="484"/>
      <c r="G127" s="484"/>
      <c r="H127" s="484"/>
      <c r="I127" s="485"/>
      <c r="J127" s="486"/>
      <c r="K127" s="487"/>
      <c r="L127" s="487"/>
      <c r="M127" s="487"/>
      <c r="N127" s="488"/>
      <c r="O127" s="505"/>
      <c r="P127" s="505"/>
      <c r="Q127" s="505"/>
      <c r="R127" s="505"/>
      <c r="S127" s="505"/>
      <c r="T127" s="411"/>
      <c r="U127" s="409"/>
      <c r="V127" s="409"/>
      <c r="W127" s="409"/>
      <c r="X127" s="409"/>
      <c r="Y127" s="409"/>
      <c r="Z127" s="409"/>
      <c r="AA127" s="409"/>
      <c r="AB127" s="409"/>
      <c r="AC127" s="409"/>
      <c r="AD127" s="409"/>
      <c r="AE127" s="409"/>
      <c r="AF127" s="409"/>
      <c r="AG127" s="409"/>
      <c r="AH127" s="410"/>
    </row>
    <row r="128" spans="1:34" ht="14.25" customHeight="1">
      <c r="A128" s="493"/>
      <c r="B128" s="483" t="s">
        <v>153</v>
      </c>
      <c r="C128" s="484"/>
      <c r="D128" s="484"/>
      <c r="E128" s="484"/>
      <c r="F128" s="484"/>
      <c r="G128" s="484"/>
      <c r="H128" s="484"/>
      <c r="I128" s="485"/>
      <c r="J128" s="486">
        <f>'資金繰り計画（初）'!P13</f>
        <v>0</v>
      </c>
      <c r="K128" s="487"/>
      <c r="L128" s="487"/>
      <c r="M128" s="487"/>
      <c r="N128" s="488"/>
      <c r="O128" s="505">
        <f>'資金繰り計画（2）'!O13</f>
        <v>0</v>
      </c>
      <c r="P128" s="505"/>
      <c r="Q128" s="505"/>
      <c r="R128" s="505"/>
      <c r="S128" s="505"/>
      <c r="T128" s="411"/>
      <c r="U128" s="409"/>
      <c r="V128" s="409"/>
      <c r="W128" s="409"/>
      <c r="X128" s="409"/>
      <c r="Y128" s="409"/>
      <c r="Z128" s="409"/>
      <c r="AA128" s="409"/>
      <c r="AB128" s="409"/>
      <c r="AC128" s="409"/>
      <c r="AD128" s="409"/>
      <c r="AE128" s="409"/>
      <c r="AF128" s="409"/>
      <c r="AG128" s="409"/>
      <c r="AH128" s="410"/>
    </row>
    <row r="129" spans="1:34" ht="14.25" customHeight="1">
      <c r="A129" s="493"/>
      <c r="B129" s="483"/>
      <c r="C129" s="484"/>
      <c r="D129" s="484"/>
      <c r="E129" s="484"/>
      <c r="F129" s="484"/>
      <c r="G129" s="484"/>
      <c r="H129" s="484"/>
      <c r="I129" s="485"/>
      <c r="J129" s="486"/>
      <c r="K129" s="487"/>
      <c r="L129" s="487"/>
      <c r="M129" s="487"/>
      <c r="N129" s="488"/>
      <c r="O129" s="505"/>
      <c r="P129" s="505"/>
      <c r="Q129" s="505"/>
      <c r="R129" s="505"/>
      <c r="S129" s="505"/>
      <c r="T129" s="411"/>
      <c r="U129" s="409"/>
      <c r="V129" s="409"/>
      <c r="W129" s="409"/>
      <c r="X129" s="409"/>
      <c r="Y129" s="409"/>
      <c r="Z129" s="409"/>
      <c r="AA129" s="409"/>
      <c r="AB129" s="409"/>
      <c r="AC129" s="409"/>
      <c r="AD129" s="409"/>
      <c r="AE129" s="409"/>
      <c r="AF129" s="409"/>
      <c r="AG129" s="409"/>
      <c r="AH129" s="410"/>
    </row>
    <row r="130" spans="1:34" ht="14.25" customHeight="1">
      <c r="A130" s="493"/>
      <c r="B130" s="483" t="s">
        <v>182</v>
      </c>
      <c r="C130" s="484"/>
      <c r="D130" s="484"/>
      <c r="E130" s="484"/>
      <c r="F130" s="484"/>
      <c r="G130" s="484"/>
      <c r="H130" s="484"/>
      <c r="I130" s="485"/>
      <c r="J130" s="486">
        <f>SUM('資金繰り計画（初）'!P14:P16)</f>
        <v>0</v>
      </c>
      <c r="K130" s="487"/>
      <c r="L130" s="487"/>
      <c r="M130" s="487"/>
      <c r="N130" s="488"/>
      <c r="O130" s="505">
        <f>SUM('資金繰り計画（2）'!O14:O16)</f>
        <v>0</v>
      </c>
      <c r="P130" s="505"/>
      <c r="Q130" s="505"/>
      <c r="R130" s="505"/>
      <c r="S130" s="505"/>
      <c r="T130" s="411"/>
      <c r="U130" s="409"/>
      <c r="V130" s="409"/>
      <c r="W130" s="409"/>
      <c r="X130" s="409"/>
      <c r="Y130" s="409"/>
      <c r="Z130" s="409"/>
      <c r="AA130" s="409"/>
      <c r="AB130" s="409"/>
      <c r="AC130" s="409"/>
      <c r="AD130" s="409"/>
      <c r="AE130" s="409"/>
      <c r="AF130" s="409"/>
      <c r="AG130" s="409"/>
      <c r="AH130" s="410"/>
    </row>
    <row r="131" spans="1:34" ht="14.25" customHeight="1">
      <c r="A131" s="494"/>
      <c r="B131" s="569"/>
      <c r="C131" s="570"/>
      <c r="D131" s="570"/>
      <c r="E131" s="570"/>
      <c r="F131" s="570"/>
      <c r="G131" s="570"/>
      <c r="H131" s="570"/>
      <c r="I131" s="571"/>
      <c r="J131" s="572"/>
      <c r="K131" s="573"/>
      <c r="L131" s="573"/>
      <c r="M131" s="573"/>
      <c r="N131" s="574"/>
      <c r="O131" s="506"/>
      <c r="P131" s="506"/>
      <c r="Q131" s="506"/>
      <c r="R131" s="506"/>
      <c r="S131" s="506"/>
      <c r="T131" s="411"/>
      <c r="U131" s="409"/>
      <c r="V131" s="409"/>
      <c r="W131" s="409"/>
      <c r="X131" s="409"/>
      <c r="Y131" s="409"/>
      <c r="Z131" s="409"/>
      <c r="AA131" s="409"/>
      <c r="AB131" s="409"/>
      <c r="AC131" s="409"/>
      <c r="AD131" s="409"/>
      <c r="AE131" s="409"/>
      <c r="AF131" s="409"/>
      <c r="AG131" s="409"/>
      <c r="AH131" s="410"/>
    </row>
    <row r="132" spans="1:34" ht="14.25" customHeight="1">
      <c r="A132" s="507" t="s">
        <v>154</v>
      </c>
      <c r="B132" s="508"/>
      <c r="C132" s="508"/>
      <c r="D132" s="508"/>
      <c r="E132" s="508"/>
      <c r="F132" s="508"/>
      <c r="G132" s="508"/>
      <c r="H132" s="508"/>
      <c r="I132" s="509"/>
      <c r="J132" s="477">
        <f>J121+J122-SUM(J124:N131)</f>
        <v>0</v>
      </c>
      <c r="K132" s="478"/>
      <c r="L132" s="478"/>
      <c r="M132" s="478"/>
      <c r="N132" s="479"/>
      <c r="O132" s="477">
        <f>O121+O122-SUM(O124:S131)</f>
        <v>0</v>
      </c>
      <c r="P132" s="478"/>
      <c r="Q132" s="478"/>
      <c r="R132" s="478"/>
      <c r="S132" s="479"/>
      <c r="T132" s="411"/>
      <c r="U132" s="409"/>
      <c r="V132" s="409"/>
      <c r="W132" s="409"/>
      <c r="X132" s="409"/>
      <c r="Y132" s="409"/>
      <c r="Z132" s="409"/>
      <c r="AA132" s="409"/>
      <c r="AB132" s="409"/>
      <c r="AC132" s="409"/>
      <c r="AD132" s="409"/>
      <c r="AE132" s="409"/>
      <c r="AF132" s="409"/>
      <c r="AG132" s="409"/>
      <c r="AH132" s="410"/>
    </row>
    <row r="133" spans="1:34" ht="14.25" customHeight="1">
      <c r="A133" s="510"/>
      <c r="B133" s="511"/>
      <c r="C133" s="511"/>
      <c r="D133" s="511"/>
      <c r="E133" s="511"/>
      <c r="F133" s="511"/>
      <c r="G133" s="511"/>
      <c r="H133" s="511"/>
      <c r="I133" s="512"/>
      <c r="J133" s="513"/>
      <c r="K133" s="514"/>
      <c r="L133" s="514"/>
      <c r="M133" s="514"/>
      <c r="N133" s="515"/>
      <c r="O133" s="513"/>
      <c r="P133" s="514"/>
      <c r="Q133" s="514"/>
      <c r="R133" s="514"/>
      <c r="S133" s="515"/>
      <c r="T133" s="411"/>
      <c r="U133" s="409"/>
      <c r="V133" s="409"/>
      <c r="W133" s="409"/>
      <c r="X133" s="409"/>
      <c r="Y133" s="409"/>
      <c r="Z133" s="409"/>
      <c r="AA133" s="409"/>
      <c r="AB133" s="409"/>
      <c r="AC133" s="409"/>
      <c r="AD133" s="409"/>
      <c r="AE133" s="409"/>
      <c r="AF133" s="409"/>
      <c r="AG133" s="409"/>
      <c r="AH133" s="410"/>
    </row>
    <row r="134" spans="1:34" ht="14.25" customHeight="1">
      <c r="A134" s="537" t="s">
        <v>155</v>
      </c>
      <c r="B134" s="540" t="s">
        <v>289</v>
      </c>
      <c r="C134" s="541"/>
      <c r="D134" s="541"/>
      <c r="E134" s="541"/>
      <c r="F134" s="541"/>
      <c r="G134" s="541"/>
      <c r="H134" s="541"/>
      <c r="I134" s="542"/>
      <c r="J134" s="477">
        <f>'資金繰り計画（初）'!P19</f>
        <v>0</v>
      </c>
      <c r="K134" s="516"/>
      <c r="L134" s="516"/>
      <c r="M134" s="516"/>
      <c r="N134" s="517"/>
      <c r="O134" s="504">
        <f>'資金繰り計画（2）'!O20</f>
        <v>0</v>
      </c>
      <c r="P134" s="504"/>
      <c r="Q134" s="504"/>
      <c r="R134" s="504"/>
      <c r="S134" s="504"/>
      <c r="T134" s="411"/>
      <c r="U134" s="409"/>
      <c r="V134" s="409"/>
      <c r="W134" s="409"/>
      <c r="X134" s="409"/>
      <c r="Y134" s="409"/>
      <c r="Z134" s="409"/>
      <c r="AA134" s="409"/>
      <c r="AB134" s="409"/>
      <c r="AC134" s="409"/>
      <c r="AD134" s="409"/>
      <c r="AE134" s="409"/>
      <c r="AF134" s="409"/>
      <c r="AG134" s="409"/>
      <c r="AH134" s="410"/>
    </row>
    <row r="135" spans="1:34" ht="14.25" customHeight="1">
      <c r="A135" s="538"/>
      <c r="B135" s="433"/>
      <c r="C135" s="434"/>
      <c r="D135" s="434"/>
      <c r="E135" s="434"/>
      <c r="F135" s="434"/>
      <c r="G135" s="434"/>
      <c r="H135" s="434"/>
      <c r="I135" s="435"/>
      <c r="J135" s="518"/>
      <c r="K135" s="519"/>
      <c r="L135" s="519"/>
      <c r="M135" s="519"/>
      <c r="N135" s="520"/>
      <c r="O135" s="505"/>
      <c r="P135" s="505"/>
      <c r="Q135" s="505"/>
      <c r="R135" s="505"/>
      <c r="S135" s="505"/>
      <c r="T135" s="411"/>
      <c r="U135" s="409"/>
      <c r="V135" s="409"/>
      <c r="W135" s="409"/>
      <c r="X135" s="409"/>
      <c r="Y135" s="409"/>
      <c r="Z135" s="409"/>
      <c r="AA135" s="409"/>
      <c r="AB135" s="409"/>
      <c r="AC135" s="409"/>
      <c r="AD135" s="409"/>
      <c r="AE135" s="409"/>
      <c r="AF135" s="409"/>
      <c r="AG135" s="409"/>
      <c r="AH135" s="410"/>
    </row>
    <row r="136" spans="1:34" ht="14.25" customHeight="1">
      <c r="A136" s="538"/>
      <c r="B136" s="495" t="s">
        <v>5</v>
      </c>
      <c r="C136" s="496"/>
      <c r="D136" s="496"/>
      <c r="E136" s="496"/>
      <c r="F136" s="496"/>
      <c r="G136" s="496"/>
      <c r="H136" s="496"/>
      <c r="I136" s="497"/>
      <c r="J136" s="521">
        <f>'資金繰り計画（初）'!P20+'資金繰り計画（初）'!P21+'資金繰り計画（初）'!P22</f>
        <v>0</v>
      </c>
      <c r="K136" s="522"/>
      <c r="L136" s="522"/>
      <c r="M136" s="522"/>
      <c r="N136" s="523"/>
      <c r="O136" s="505">
        <f>'資金繰り計画（2）'!O19+'資金繰り計画（2）'!O21+'資金繰り計画（2）'!O22</f>
        <v>0</v>
      </c>
      <c r="P136" s="505"/>
      <c r="Q136" s="505"/>
      <c r="R136" s="505"/>
      <c r="S136" s="505"/>
      <c r="T136" s="411"/>
      <c r="U136" s="409"/>
      <c r="V136" s="409"/>
      <c r="W136" s="409"/>
      <c r="X136" s="409"/>
      <c r="Y136" s="409"/>
      <c r="Z136" s="409"/>
      <c r="AA136" s="409"/>
      <c r="AB136" s="409"/>
      <c r="AC136" s="409"/>
      <c r="AD136" s="409"/>
      <c r="AE136" s="409"/>
      <c r="AF136" s="409"/>
      <c r="AG136" s="409"/>
      <c r="AH136" s="410"/>
    </row>
    <row r="137" spans="1:34" ht="14.25" customHeight="1">
      <c r="A137" s="539"/>
      <c r="B137" s="498"/>
      <c r="C137" s="499"/>
      <c r="D137" s="499"/>
      <c r="E137" s="499"/>
      <c r="F137" s="499"/>
      <c r="G137" s="499"/>
      <c r="H137" s="499"/>
      <c r="I137" s="500"/>
      <c r="J137" s="524"/>
      <c r="K137" s="525"/>
      <c r="L137" s="525"/>
      <c r="M137" s="525"/>
      <c r="N137" s="526"/>
      <c r="O137" s="506"/>
      <c r="P137" s="506"/>
      <c r="Q137" s="506"/>
      <c r="R137" s="506"/>
      <c r="S137" s="506"/>
      <c r="T137" s="411"/>
      <c r="U137" s="409"/>
      <c r="V137" s="409"/>
      <c r="W137" s="409"/>
      <c r="X137" s="409"/>
      <c r="Y137" s="409"/>
      <c r="Z137" s="409"/>
      <c r="AA137" s="409"/>
      <c r="AB137" s="409"/>
      <c r="AC137" s="409"/>
      <c r="AD137" s="409"/>
      <c r="AE137" s="409"/>
      <c r="AF137" s="409"/>
      <c r="AG137" s="409"/>
      <c r="AH137" s="410"/>
    </row>
    <row r="138" spans="1:34" ht="14.25" customHeight="1">
      <c r="A138" s="492" t="s">
        <v>156</v>
      </c>
      <c r="B138" s="456" t="s">
        <v>289</v>
      </c>
      <c r="C138" s="457"/>
      <c r="D138" s="457"/>
      <c r="E138" s="457"/>
      <c r="F138" s="457"/>
      <c r="G138" s="457"/>
      <c r="H138" s="457"/>
      <c r="I138" s="458"/>
      <c r="J138" s="480">
        <f>'資金繰り計画（初）'!P24</f>
        <v>0</v>
      </c>
      <c r="K138" s="481"/>
      <c r="L138" s="481"/>
      <c r="M138" s="481"/>
      <c r="N138" s="482"/>
      <c r="O138" s="504">
        <f>'資金繰り計画（2）'!O24</f>
        <v>0</v>
      </c>
      <c r="P138" s="504"/>
      <c r="Q138" s="504"/>
      <c r="R138" s="504"/>
      <c r="S138" s="504"/>
      <c r="T138" s="411"/>
      <c r="U138" s="409"/>
      <c r="V138" s="409"/>
      <c r="W138" s="409"/>
      <c r="X138" s="409"/>
      <c r="Y138" s="409"/>
      <c r="Z138" s="409"/>
      <c r="AA138" s="409"/>
      <c r="AB138" s="409"/>
      <c r="AC138" s="409"/>
      <c r="AD138" s="409"/>
      <c r="AE138" s="409"/>
      <c r="AF138" s="409"/>
      <c r="AG138" s="409"/>
      <c r="AH138" s="410"/>
    </row>
    <row r="139" spans="1:34" ht="14.25" customHeight="1">
      <c r="A139" s="493"/>
      <c r="B139" s="433"/>
      <c r="C139" s="434"/>
      <c r="D139" s="434"/>
      <c r="E139" s="434"/>
      <c r="F139" s="434"/>
      <c r="G139" s="434"/>
      <c r="H139" s="434"/>
      <c r="I139" s="435"/>
      <c r="J139" s="545"/>
      <c r="K139" s="546"/>
      <c r="L139" s="546"/>
      <c r="M139" s="546"/>
      <c r="N139" s="547"/>
      <c r="O139" s="505"/>
      <c r="P139" s="505"/>
      <c r="Q139" s="505"/>
      <c r="R139" s="505"/>
      <c r="S139" s="505"/>
      <c r="T139" s="411"/>
      <c r="U139" s="409"/>
      <c r="V139" s="409"/>
      <c r="W139" s="409"/>
      <c r="X139" s="409"/>
      <c r="Y139" s="409"/>
      <c r="Z139" s="409"/>
      <c r="AA139" s="409"/>
      <c r="AB139" s="409"/>
      <c r="AC139" s="409"/>
      <c r="AD139" s="409"/>
      <c r="AE139" s="409"/>
      <c r="AF139" s="409"/>
      <c r="AG139" s="409"/>
      <c r="AH139" s="410"/>
    </row>
    <row r="140" spans="1:34" ht="14.25" customHeight="1">
      <c r="A140" s="493"/>
      <c r="B140" s="430" t="s">
        <v>5</v>
      </c>
      <c r="C140" s="431"/>
      <c r="D140" s="431"/>
      <c r="E140" s="431"/>
      <c r="F140" s="431"/>
      <c r="G140" s="431"/>
      <c r="H140" s="431"/>
      <c r="I140" s="432"/>
      <c r="J140" s="521">
        <f>'資金繰り計画（初）'!P25+'資金繰り計画（初）'!P26+'資金繰り計画（初）'!P27</f>
        <v>0</v>
      </c>
      <c r="K140" s="543"/>
      <c r="L140" s="543"/>
      <c r="M140" s="543"/>
      <c r="N140" s="544"/>
      <c r="O140" s="505">
        <f>'資金繰り計画（2）'!O25+'資金繰り計画（2）'!O26+'資金繰り計画（2）'!O27</f>
        <v>0</v>
      </c>
      <c r="P140" s="505"/>
      <c r="Q140" s="505"/>
      <c r="R140" s="505"/>
      <c r="S140" s="505"/>
      <c r="T140" s="411"/>
      <c r="U140" s="409"/>
      <c r="V140" s="409"/>
      <c r="W140" s="409"/>
      <c r="X140" s="409"/>
      <c r="Y140" s="409"/>
      <c r="Z140" s="409"/>
      <c r="AA140" s="409"/>
      <c r="AB140" s="409"/>
      <c r="AC140" s="409"/>
      <c r="AD140" s="409"/>
      <c r="AE140" s="409"/>
      <c r="AF140" s="409"/>
      <c r="AG140" s="409"/>
      <c r="AH140" s="410"/>
    </row>
    <row r="141" spans="1:34" ht="14.25" customHeight="1">
      <c r="A141" s="494"/>
      <c r="B141" s="548"/>
      <c r="C141" s="549"/>
      <c r="D141" s="549"/>
      <c r="E141" s="549"/>
      <c r="F141" s="549"/>
      <c r="G141" s="549"/>
      <c r="H141" s="549"/>
      <c r="I141" s="550"/>
      <c r="J141" s="513"/>
      <c r="K141" s="514"/>
      <c r="L141" s="514"/>
      <c r="M141" s="514"/>
      <c r="N141" s="515"/>
      <c r="O141" s="506"/>
      <c r="P141" s="506"/>
      <c r="Q141" s="506"/>
      <c r="R141" s="506"/>
      <c r="S141" s="506"/>
      <c r="T141" s="411"/>
      <c r="U141" s="409"/>
      <c r="V141" s="409"/>
      <c r="W141" s="409"/>
      <c r="X141" s="409"/>
      <c r="Y141" s="409"/>
      <c r="Z141" s="409"/>
      <c r="AA141" s="409"/>
      <c r="AB141" s="409"/>
      <c r="AC141" s="409"/>
      <c r="AD141" s="409"/>
      <c r="AE141" s="409"/>
      <c r="AF141" s="409"/>
      <c r="AG141" s="409"/>
      <c r="AH141" s="410"/>
    </row>
    <row r="142" spans="1:34" ht="14.25" customHeight="1">
      <c r="A142" s="459" t="s">
        <v>157</v>
      </c>
      <c r="B142" s="452"/>
      <c r="C142" s="452"/>
      <c r="D142" s="452"/>
      <c r="E142" s="452"/>
      <c r="F142" s="452"/>
      <c r="G142" s="452"/>
      <c r="H142" s="452"/>
      <c r="I142" s="453"/>
      <c r="J142" s="560">
        <f>J132+SUM(J134:N137)-SUM(J138:N141)</f>
        <v>0</v>
      </c>
      <c r="K142" s="560"/>
      <c r="L142" s="560"/>
      <c r="M142" s="560"/>
      <c r="N142" s="560"/>
      <c r="O142" s="530">
        <f>O132+SUM(O134:S137)-SUM(O138:S141)</f>
        <v>0</v>
      </c>
      <c r="P142" s="530"/>
      <c r="Q142" s="530"/>
      <c r="R142" s="530"/>
      <c r="S142" s="530"/>
      <c r="T142" s="411"/>
      <c r="U142" s="409"/>
      <c r="V142" s="409"/>
      <c r="W142" s="409"/>
      <c r="X142" s="409"/>
      <c r="Y142" s="409"/>
      <c r="Z142" s="409"/>
      <c r="AA142" s="409"/>
      <c r="AB142" s="409"/>
      <c r="AC142" s="409"/>
      <c r="AD142" s="409"/>
      <c r="AE142" s="409"/>
      <c r="AF142" s="409"/>
      <c r="AG142" s="409"/>
      <c r="AH142" s="410"/>
    </row>
    <row r="143" spans="1:34" ht="14.25" customHeight="1">
      <c r="A143" s="459"/>
      <c r="B143" s="452"/>
      <c r="C143" s="452"/>
      <c r="D143" s="452"/>
      <c r="E143" s="452"/>
      <c r="F143" s="452"/>
      <c r="G143" s="452"/>
      <c r="H143" s="452"/>
      <c r="I143" s="453"/>
      <c r="J143" s="561"/>
      <c r="K143" s="561"/>
      <c r="L143" s="561"/>
      <c r="M143" s="561"/>
      <c r="N143" s="561"/>
      <c r="O143" s="530"/>
      <c r="P143" s="530"/>
      <c r="Q143" s="530"/>
      <c r="R143" s="530"/>
      <c r="S143" s="530"/>
      <c r="T143" s="411"/>
      <c r="U143" s="409"/>
      <c r="V143" s="409"/>
      <c r="W143" s="409"/>
      <c r="X143" s="409"/>
      <c r="Y143" s="409"/>
      <c r="Z143" s="409"/>
      <c r="AA143" s="409"/>
      <c r="AB143" s="409"/>
      <c r="AC143" s="409"/>
      <c r="AD143" s="409"/>
      <c r="AE143" s="409"/>
      <c r="AF143" s="409"/>
      <c r="AG143" s="409"/>
      <c r="AH143" s="410"/>
    </row>
    <row r="144" spans="1:34" ht="14.25" customHeight="1">
      <c r="A144" s="406"/>
      <c r="B144" s="399"/>
      <c r="C144" s="399"/>
      <c r="D144" s="399"/>
      <c r="E144" s="399"/>
      <c r="F144" s="399"/>
      <c r="G144" s="399"/>
      <c r="H144" s="399"/>
      <c r="I144" s="407"/>
      <c r="J144" s="561"/>
      <c r="K144" s="561"/>
      <c r="L144" s="561"/>
      <c r="M144" s="561"/>
      <c r="N144" s="561"/>
      <c r="O144" s="530"/>
      <c r="P144" s="530"/>
      <c r="Q144" s="530"/>
      <c r="R144" s="530"/>
      <c r="S144" s="530"/>
      <c r="T144" s="412"/>
      <c r="U144" s="413"/>
      <c r="V144" s="413"/>
      <c r="W144" s="413"/>
      <c r="X144" s="413"/>
      <c r="Y144" s="413"/>
      <c r="Z144" s="413"/>
      <c r="AA144" s="413"/>
      <c r="AB144" s="413"/>
      <c r="AC144" s="413"/>
      <c r="AD144" s="413"/>
      <c r="AE144" s="413"/>
      <c r="AF144" s="413"/>
      <c r="AG144" s="413"/>
      <c r="AH144" s="414"/>
    </row>
    <row r="145" spans="1:34" ht="12.75" customHeight="1">
      <c r="A145" s="175"/>
      <c r="B145" s="175"/>
      <c r="C145" s="175"/>
      <c r="D145" s="175"/>
      <c r="E145" s="175"/>
      <c r="F145" s="175"/>
      <c r="G145" s="175"/>
      <c r="H145" s="175"/>
      <c r="I145" s="175"/>
      <c r="J145" s="176"/>
      <c r="K145" s="176"/>
      <c r="L145" s="176"/>
      <c r="M145" s="176"/>
      <c r="N145" s="176"/>
      <c r="O145" s="162"/>
      <c r="P145" s="162"/>
      <c r="Q145" s="162"/>
      <c r="R145" s="162"/>
      <c r="S145" s="162"/>
      <c r="T145" s="176"/>
      <c r="U145" s="176"/>
      <c r="V145" s="176"/>
      <c r="W145" s="176"/>
      <c r="X145" s="176"/>
      <c r="Y145" s="176"/>
      <c r="Z145" s="176"/>
      <c r="AA145" s="176"/>
      <c r="AB145" s="176"/>
      <c r="AC145" s="176"/>
      <c r="AD145" s="176"/>
      <c r="AE145" s="176"/>
      <c r="AF145" s="176"/>
      <c r="AG145" s="176"/>
      <c r="AH145" s="176"/>
    </row>
    <row r="146" spans="1:34" ht="12.75" customHeight="1">
      <c r="A146" s="175"/>
      <c r="B146" s="175"/>
      <c r="C146" s="175"/>
      <c r="D146" s="175"/>
      <c r="E146" s="175"/>
      <c r="F146" s="175"/>
      <c r="G146" s="175"/>
      <c r="H146" s="175"/>
      <c r="I146" s="175"/>
      <c r="J146" s="176"/>
      <c r="K146" s="176"/>
      <c r="L146" s="176"/>
      <c r="M146" s="176"/>
      <c r="N146" s="176"/>
      <c r="O146" s="162"/>
      <c r="P146" s="162"/>
      <c r="Q146" s="162"/>
      <c r="R146" s="162"/>
      <c r="S146" s="162"/>
      <c r="T146" s="176"/>
      <c r="U146" s="176"/>
      <c r="V146" s="176"/>
      <c r="W146" s="176"/>
      <c r="X146" s="176"/>
      <c r="Y146" s="176"/>
      <c r="Z146" s="176"/>
      <c r="AA146" s="176"/>
      <c r="AB146" s="176"/>
      <c r="AC146" s="176"/>
      <c r="AD146" s="176"/>
      <c r="AE146" s="176"/>
      <c r="AF146" s="176"/>
      <c r="AG146" s="176"/>
      <c r="AH146" s="176"/>
    </row>
    <row r="147" spans="1:34" ht="12.75" customHeight="1">
      <c r="A147" s="175"/>
      <c r="B147" s="175"/>
      <c r="C147" s="175"/>
      <c r="D147" s="175"/>
      <c r="E147" s="175"/>
      <c r="F147" s="175"/>
      <c r="G147" s="175"/>
      <c r="H147" s="175"/>
      <c r="I147" s="175"/>
      <c r="J147" s="176"/>
      <c r="K147" s="176"/>
      <c r="L147" s="176"/>
      <c r="M147" s="176"/>
      <c r="N147" s="176"/>
      <c r="O147" s="162"/>
      <c r="P147" s="162"/>
      <c r="Q147" s="162"/>
      <c r="R147" s="162"/>
      <c r="S147" s="162"/>
      <c r="T147" s="176"/>
      <c r="U147" s="176"/>
      <c r="V147" s="176"/>
      <c r="W147" s="176"/>
      <c r="X147" s="176"/>
      <c r="Y147" s="176"/>
      <c r="Z147" s="176"/>
      <c r="AA147" s="176"/>
      <c r="AB147" s="176"/>
      <c r="AC147" s="176"/>
      <c r="AD147" s="176"/>
      <c r="AE147" s="176"/>
      <c r="AF147" s="176"/>
      <c r="AG147" s="176"/>
      <c r="AH147" s="176"/>
    </row>
    <row r="148" spans="1:34" ht="12.75" customHeight="1">
      <c r="A148" s="175"/>
      <c r="B148" s="175"/>
      <c r="C148" s="175"/>
      <c r="D148" s="175"/>
      <c r="E148" s="175"/>
      <c r="F148" s="175"/>
      <c r="G148" s="175"/>
      <c r="H148" s="175"/>
      <c r="I148" s="175"/>
      <c r="J148" s="176"/>
      <c r="K148" s="176"/>
      <c r="L148" s="176"/>
      <c r="M148" s="176"/>
      <c r="N148" s="176"/>
      <c r="O148" s="162"/>
      <c r="P148" s="162"/>
      <c r="Q148" s="162"/>
      <c r="R148" s="162"/>
      <c r="S148" s="162"/>
      <c r="T148" s="176"/>
      <c r="U148" s="176"/>
      <c r="V148" s="176"/>
      <c r="W148" s="176"/>
      <c r="X148" s="176"/>
      <c r="Y148" s="176"/>
      <c r="Z148" s="176"/>
      <c r="AA148" s="176"/>
      <c r="AB148" s="176"/>
      <c r="AC148" s="176"/>
      <c r="AD148" s="176"/>
      <c r="AE148" s="176"/>
      <c r="AF148" s="176"/>
      <c r="AG148" s="176"/>
      <c r="AH148" s="176"/>
    </row>
    <row r="149" spans="1:34" ht="13" customHeight="1">
      <c r="A149" s="175"/>
      <c r="B149" s="175"/>
      <c r="C149" s="175"/>
      <c r="D149" s="175"/>
      <c r="E149" s="175"/>
      <c r="F149" s="175"/>
      <c r="G149" s="175"/>
      <c r="H149" s="175"/>
      <c r="I149" s="175"/>
      <c r="J149" s="176"/>
      <c r="K149" s="176"/>
      <c r="L149" s="176"/>
      <c r="M149" s="176"/>
      <c r="N149" s="176"/>
      <c r="O149" s="162"/>
      <c r="P149" s="162"/>
      <c r="Q149" s="162"/>
      <c r="R149" s="162"/>
      <c r="S149" s="162"/>
      <c r="T149" s="176"/>
      <c r="U149" s="176"/>
      <c r="V149" s="176"/>
      <c r="W149" s="176"/>
      <c r="X149" s="176"/>
      <c r="Y149" s="176"/>
      <c r="Z149" s="176"/>
      <c r="AA149" s="176"/>
      <c r="AB149" s="176"/>
      <c r="AC149" s="176"/>
      <c r="AD149" s="176"/>
      <c r="AE149" s="176"/>
      <c r="AF149" s="176"/>
      <c r="AG149" s="176"/>
      <c r="AH149" s="176"/>
    </row>
    <row r="150" spans="1:34" ht="19.5" customHeight="1">
      <c r="A150" s="153" t="s">
        <v>158</v>
      </c>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c r="AG150" s="153"/>
      <c r="AH150" s="153"/>
    </row>
    <row r="151" spans="1:34" ht="13.5" customHeight="1">
      <c r="A151" s="153" t="s">
        <v>159</v>
      </c>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c r="AG151" s="153"/>
      <c r="AH151" s="153"/>
    </row>
    <row r="152" spans="1:34" ht="20" customHeight="1">
      <c r="A152" s="400" t="s">
        <v>160</v>
      </c>
      <c r="B152" s="401"/>
      <c r="C152" s="401"/>
      <c r="D152" s="401"/>
      <c r="E152" s="401"/>
      <c r="F152" s="401"/>
      <c r="G152" s="401"/>
      <c r="H152" s="401"/>
      <c r="I152" s="401"/>
      <c r="J152" s="401"/>
      <c r="K152" s="402"/>
      <c r="L152" s="400" t="s">
        <v>161</v>
      </c>
      <c r="M152" s="401"/>
      <c r="N152" s="401"/>
      <c r="O152" s="401"/>
      <c r="P152" s="401"/>
      <c r="Q152" s="401"/>
      <c r="R152" s="401"/>
      <c r="S152" s="401"/>
      <c r="T152" s="401"/>
      <c r="U152" s="401"/>
      <c r="V152" s="401"/>
      <c r="W152" s="401"/>
      <c r="X152" s="401"/>
      <c r="Y152" s="401"/>
      <c r="Z152" s="401"/>
      <c r="AA152" s="401"/>
      <c r="AB152" s="401"/>
      <c r="AC152" s="402"/>
      <c r="AD152" s="400" t="s">
        <v>162</v>
      </c>
      <c r="AE152" s="401"/>
      <c r="AF152" s="401"/>
      <c r="AG152" s="401"/>
      <c r="AH152" s="402"/>
    </row>
    <row r="153" spans="1:34" ht="21" customHeight="1">
      <c r="A153" s="551" t="s">
        <v>163</v>
      </c>
      <c r="B153" s="554" t="s">
        <v>164</v>
      </c>
      <c r="C153" s="555"/>
      <c r="D153" s="555"/>
      <c r="E153" s="555"/>
      <c r="F153" s="555"/>
      <c r="G153" s="555"/>
      <c r="H153" s="555"/>
      <c r="I153" s="555"/>
      <c r="J153" s="555"/>
      <c r="K153" s="556"/>
      <c r="L153" s="557" t="s">
        <v>192</v>
      </c>
      <c r="M153" s="558"/>
      <c r="N153" s="558"/>
      <c r="O153" s="558"/>
      <c r="P153" s="558"/>
      <c r="Q153" s="558"/>
      <c r="R153" s="558"/>
      <c r="S153" s="558"/>
      <c r="T153" s="558"/>
      <c r="U153" s="558"/>
      <c r="V153" s="558"/>
      <c r="W153" s="558"/>
      <c r="X153" s="558"/>
      <c r="Y153" s="558"/>
      <c r="Z153" s="558"/>
      <c r="AA153" s="558"/>
      <c r="AB153" s="558"/>
      <c r="AC153" s="559"/>
      <c r="AD153" s="531"/>
      <c r="AE153" s="532"/>
      <c r="AF153" s="532"/>
      <c r="AG153" s="532"/>
      <c r="AH153" s="533"/>
    </row>
    <row r="154" spans="1:34" ht="21" customHeight="1">
      <c r="A154" s="552"/>
      <c r="B154" s="534" t="s">
        <v>165</v>
      </c>
      <c r="C154" s="535"/>
      <c r="D154" s="535"/>
      <c r="E154" s="535"/>
      <c r="F154" s="535"/>
      <c r="G154" s="535"/>
      <c r="H154" s="535"/>
      <c r="I154" s="535"/>
      <c r="J154" s="535"/>
      <c r="K154" s="536"/>
      <c r="L154" s="562"/>
      <c r="M154" s="269"/>
      <c r="N154" s="269"/>
      <c r="O154" s="269"/>
      <c r="P154" s="269"/>
      <c r="Q154" s="269"/>
      <c r="R154" s="269"/>
      <c r="S154" s="269"/>
      <c r="T154" s="269"/>
      <c r="U154" s="269"/>
      <c r="V154" s="269"/>
      <c r="W154" s="269"/>
      <c r="X154" s="269"/>
      <c r="Y154" s="269"/>
      <c r="Z154" s="269"/>
      <c r="AA154" s="269"/>
      <c r="AB154" s="269"/>
      <c r="AC154" s="270"/>
      <c r="AD154" s="563"/>
      <c r="AE154" s="564"/>
      <c r="AF154" s="564"/>
      <c r="AG154" s="564"/>
      <c r="AH154" s="565"/>
    </row>
    <row r="155" spans="1:34" ht="21" customHeight="1">
      <c r="A155" s="552"/>
      <c r="B155" s="534" t="s">
        <v>166</v>
      </c>
      <c r="C155" s="535"/>
      <c r="D155" s="535"/>
      <c r="E155" s="535"/>
      <c r="F155" s="535"/>
      <c r="G155" s="535"/>
      <c r="H155" s="535"/>
      <c r="I155" s="535"/>
      <c r="J155" s="535"/>
      <c r="K155" s="536"/>
      <c r="L155" s="562"/>
      <c r="M155" s="269"/>
      <c r="N155" s="269"/>
      <c r="O155" s="269"/>
      <c r="P155" s="269"/>
      <c r="Q155" s="269"/>
      <c r="R155" s="269"/>
      <c r="S155" s="269"/>
      <c r="T155" s="269"/>
      <c r="U155" s="269"/>
      <c r="V155" s="269"/>
      <c r="W155" s="269"/>
      <c r="X155" s="269"/>
      <c r="Y155" s="269"/>
      <c r="Z155" s="269"/>
      <c r="AA155" s="269"/>
      <c r="AB155" s="269"/>
      <c r="AC155" s="270"/>
      <c r="AD155" s="563"/>
      <c r="AE155" s="564"/>
      <c r="AF155" s="564"/>
      <c r="AG155" s="564"/>
      <c r="AH155" s="565"/>
    </row>
    <row r="156" spans="1:34" ht="21" customHeight="1">
      <c r="A156" s="552"/>
      <c r="B156" s="534" t="s">
        <v>167</v>
      </c>
      <c r="C156" s="535"/>
      <c r="D156" s="535"/>
      <c r="E156" s="535"/>
      <c r="F156" s="535"/>
      <c r="G156" s="535"/>
      <c r="H156" s="535"/>
      <c r="I156" s="535"/>
      <c r="J156" s="535"/>
      <c r="K156" s="536"/>
      <c r="L156" s="562" t="s">
        <v>191</v>
      </c>
      <c r="M156" s="269"/>
      <c r="N156" s="269"/>
      <c r="O156" s="269"/>
      <c r="P156" s="269"/>
      <c r="Q156" s="269"/>
      <c r="R156" s="269"/>
      <c r="S156" s="269"/>
      <c r="T156" s="269"/>
      <c r="U156" s="269"/>
      <c r="V156" s="269"/>
      <c r="W156" s="269"/>
      <c r="X156" s="269"/>
      <c r="Y156" s="269"/>
      <c r="Z156" s="269"/>
      <c r="AA156" s="269"/>
      <c r="AB156" s="269"/>
      <c r="AC156" s="270"/>
      <c r="AD156" s="576"/>
      <c r="AE156" s="577"/>
      <c r="AF156" s="577"/>
      <c r="AG156" s="577"/>
      <c r="AH156" s="578"/>
    </row>
    <row r="157" spans="1:34" ht="21" customHeight="1">
      <c r="A157" s="552"/>
      <c r="B157" s="579" t="s">
        <v>168</v>
      </c>
      <c r="C157" s="580"/>
      <c r="D157" s="580"/>
      <c r="E157" s="580"/>
      <c r="F157" s="580"/>
      <c r="G157" s="580"/>
      <c r="H157" s="580"/>
      <c r="I157" s="580"/>
      <c r="J157" s="580"/>
      <c r="K157" s="581"/>
      <c r="L157" s="562"/>
      <c r="M157" s="269"/>
      <c r="N157" s="269"/>
      <c r="O157" s="269"/>
      <c r="P157" s="269"/>
      <c r="Q157" s="269"/>
      <c r="R157" s="269"/>
      <c r="S157" s="269"/>
      <c r="T157" s="269"/>
      <c r="U157" s="269"/>
      <c r="V157" s="269"/>
      <c r="W157" s="269"/>
      <c r="X157" s="269"/>
      <c r="Y157" s="269"/>
      <c r="Z157" s="269"/>
      <c r="AA157" s="269"/>
      <c r="AB157" s="269"/>
      <c r="AC157" s="270"/>
      <c r="AD157" s="563"/>
      <c r="AE157" s="564"/>
      <c r="AF157" s="564"/>
      <c r="AG157" s="564"/>
      <c r="AH157" s="565"/>
    </row>
    <row r="158" spans="1:34" ht="21" customHeight="1">
      <c r="A158" s="552"/>
      <c r="B158" s="534" t="s">
        <v>169</v>
      </c>
      <c r="C158" s="535"/>
      <c r="D158" s="535"/>
      <c r="E158" s="535"/>
      <c r="F158" s="535"/>
      <c r="G158" s="535"/>
      <c r="H158" s="535"/>
      <c r="I158" s="535"/>
      <c r="J158" s="535"/>
      <c r="K158" s="536"/>
      <c r="L158" s="562"/>
      <c r="M158" s="269"/>
      <c r="N158" s="269"/>
      <c r="O158" s="269"/>
      <c r="P158" s="269"/>
      <c r="Q158" s="269"/>
      <c r="R158" s="269"/>
      <c r="S158" s="269"/>
      <c r="T158" s="269"/>
      <c r="U158" s="269"/>
      <c r="V158" s="269"/>
      <c r="W158" s="269"/>
      <c r="X158" s="269"/>
      <c r="Y158" s="269"/>
      <c r="Z158" s="269"/>
      <c r="AA158" s="269"/>
      <c r="AB158" s="269"/>
      <c r="AC158" s="270"/>
      <c r="AD158" s="576"/>
      <c r="AE158" s="577"/>
      <c r="AF158" s="577"/>
      <c r="AG158" s="577"/>
      <c r="AH158" s="578"/>
    </row>
    <row r="159" spans="1:34" ht="21" customHeight="1">
      <c r="A159" s="552"/>
      <c r="B159" s="582" t="s">
        <v>170</v>
      </c>
      <c r="C159" s="583"/>
      <c r="D159" s="583"/>
      <c r="E159" s="583"/>
      <c r="F159" s="583"/>
      <c r="G159" s="583"/>
      <c r="H159" s="583"/>
      <c r="I159" s="583"/>
      <c r="J159" s="583"/>
      <c r="K159" s="584"/>
      <c r="L159" s="585"/>
      <c r="M159" s="586"/>
      <c r="N159" s="586"/>
      <c r="O159" s="586"/>
      <c r="P159" s="586"/>
      <c r="Q159" s="586"/>
      <c r="R159" s="586"/>
      <c r="S159" s="586"/>
      <c r="T159" s="586"/>
      <c r="U159" s="586"/>
      <c r="V159" s="586"/>
      <c r="W159" s="586"/>
      <c r="X159" s="586"/>
      <c r="Y159" s="586"/>
      <c r="Z159" s="586"/>
      <c r="AA159" s="586"/>
      <c r="AB159" s="586"/>
      <c r="AC159" s="587"/>
      <c r="AD159" s="588"/>
      <c r="AE159" s="589"/>
      <c r="AF159" s="589"/>
      <c r="AG159" s="589"/>
      <c r="AH159" s="590"/>
    </row>
    <row r="160" spans="1:34" ht="21" customHeight="1">
      <c r="A160" s="553"/>
      <c r="B160" s="400" t="s">
        <v>171</v>
      </c>
      <c r="C160" s="401"/>
      <c r="D160" s="401"/>
      <c r="E160" s="401"/>
      <c r="F160" s="401"/>
      <c r="G160" s="401"/>
      <c r="H160" s="401"/>
      <c r="I160" s="401"/>
      <c r="J160" s="401"/>
      <c r="K160" s="401"/>
      <c r="L160" s="401"/>
      <c r="M160" s="401"/>
      <c r="N160" s="401"/>
      <c r="O160" s="401"/>
      <c r="P160" s="401"/>
      <c r="Q160" s="401"/>
      <c r="R160" s="401"/>
      <c r="S160" s="401"/>
      <c r="T160" s="401"/>
      <c r="U160" s="401"/>
      <c r="V160" s="401"/>
      <c r="W160" s="401"/>
      <c r="X160" s="401"/>
      <c r="Y160" s="401"/>
      <c r="Z160" s="401"/>
      <c r="AA160" s="401"/>
      <c r="AB160" s="401"/>
      <c r="AC160" s="402"/>
      <c r="AD160" s="566"/>
      <c r="AE160" s="567"/>
      <c r="AF160" s="567"/>
      <c r="AG160" s="567"/>
      <c r="AH160" s="568"/>
    </row>
    <row r="161" spans="1:35" ht="21" customHeight="1">
      <c r="A161" s="596" t="s">
        <v>172</v>
      </c>
      <c r="B161" s="554" t="s">
        <v>173</v>
      </c>
      <c r="C161" s="555"/>
      <c r="D161" s="555"/>
      <c r="E161" s="555"/>
      <c r="F161" s="555"/>
      <c r="G161" s="555"/>
      <c r="H161" s="555"/>
      <c r="I161" s="555"/>
      <c r="J161" s="555"/>
      <c r="K161" s="556"/>
      <c r="L161" s="554" t="s">
        <v>174</v>
      </c>
      <c r="M161" s="555"/>
      <c r="N161" s="555"/>
      <c r="O161" s="555"/>
      <c r="P161" s="555"/>
      <c r="Q161" s="555"/>
      <c r="R161" s="555"/>
      <c r="S161" s="555"/>
      <c r="T161" s="555"/>
      <c r="U161" s="555"/>
      <c r="V161" s="555"/>
      <c r="W161" s="555"/>
      <c r="X161" s="555"/>
      <c r="Y161" s="555"/>
      <c r="Z161" s="555"/>
      <c r="AA161" s="555"/>
      <c r="AB161" s="555"/>
      <c r="AC161" s="556"/>
      <c r="AD161" s="531"/>
      <c r="AE161" s="532"/>
      <c r="AF161" s="532"/>
      <c r="AG161" s="532"/>
      <c r="AH161" s="533"/>
    </row>
    <row r="162" spans="1:35" ht="21" customHeight="1">
      <c r="A162" s="597"/>
      <c r="B162" s="534" t="s">
        <v>175</v>
      </c>
      <c r="C162" s="535"/>
      <c r="D162" s="535"/>
      <c r="E162" s="535"/>
      <c r="F162" s="535"/>
      <c r="G162" s="535"/>
      <c r="H162" s="535"/>
      <c r="I162" s="535"/>
      <c r="J162" s="535"/>
      <c r="K162" s="536"/>
      <c r="L162" s="534" t="s">
        <v>174</v>
      </c>
      <c r="M162" s="535"/>
      <c r="N162" s="535"/>
      <c r="O162" s="535"/>
      <c r="P162" s="535"/>
      <c r="Q162" s="535"/>
      <c r="R162" s="535"/>
      <c r="S162" s="535"/>
      <c r="T162" s="535"/>
      <c r="U162" s="535"/>
      <c r="V162" s="535"/>
      <c r="W162" s="535"/>
      <c r="X162" s="535"/>
      <c r="Y162" s="535"/>
      <c r="Z162" s="535"/>
      <c r="AA162" s="535"/>
      <c r="AB162" s="535"/>
      <c r="AC162" s="536"/>
      <c r="AD162" s="563"/>
      <c r="AE162" s="564"/>
      <c r="AF162" s="564"/>
      <c r="AG162" s="564"/>
      <c r="AH162" s="565"/>
    </row>
    <row r="163" spans="1:35" ht="21" customHeight="1">
      <c r="A163" s="597"/>
      <c r="B163" s="591" t="s">
        <v>176</v>
      </c>
      <c r="C163" s="592"/>
      <c r="D163" s="592"/>
      <c r="E163" s="592"/>
      <c r="F163" s="592"/>
      <c r="G163" s="592"/>
      <c r="H163" s="592"/>
      <c r="I163" s="592"/>
      <c r="J163" s="592"/>
      <c r="K163" s="593"/>
      <c r="L163" s="591" t="s">
        <v>177</v>
      </c>
      <c r="M163" s="592"/>
      <c r="N163" s="592"/>
      <c r="O163" s="592"/>
      <c r="P163" s="592"/>
      <c r="Q163" s="592"/>
      <c r="R163" s="592"/>
      <c r="S163" s="592"/>
      <c r="T163" s="592"/>
      <c r="U163" s="592"/>
      <c r="V163" s="592"/>
      <c r="W163" s="592"/>
      <c r="X163" s="592"/>
      <c r="Y163" s="592"/>
      <c r="Z163" s="592"/>
      <c r="AA163" s="592"/>
      <c r="AB163" s="592"/>
      <c r="AC163" s="593"/>
      <c r="AD163" s="588"/>
      <c r="AE163" s="589"/>
      <c r="AF163" s="589"/>
      <c r="AG163" s="589"/>
      <c r="AH163" s="590"/>
    </row>
    <row r="164" spans="1:35" ht="21" customHeight="1">
      <c r="A164" s="598"/>
      <c r="B164" s="400" t="s">
        <v>178</v>
      </c>
      <c r="C164" s="401"/>
      <c r="D164" s="401"/>
      <c r="E164" s="401"/>
      <c r="F164" s="401"/>
      <c r="G164" s="401"/>
      <c r="H164" s="401"/>
      <c r="I164" s="401"/>
      <c r="J164" s="401"/>
      <c r="K164" s="401"/>
      <c r="L164" s="401"/>
      <c r="M164" s="401"/>
      <c r="N164" s="401"/>
      <c r="O164" s="401"/>
      <c r="P164" s="401"/>
      <c r="Q164" s="401"/>
      <c r="R164" s="401"/>
      <c r="S164" s="401"/>
      <c r="T164" s="401"/>
      <c r="U164" s="401"/>
      <c r="V164" s="401"/>
      <c r="W164" s="401"/>
      <c r="X164" s="401"/>
      <c r="Y164" s="401"/>
      <c r="Z164" s="401"/>
      <c r="AA164" s="401"/>
      <c r="AB164" s="401"/>
      <c r="AC164" s="402"/>
      <c r="AD164" s="566"/>
      <c r="AE164" s="567"/>
      <c r="AF164" s="567"/>
      <c r="AG164" s="567"/>
      <c r="AH164" s="568"/>
    </row>
    <row r="165" spans="1:35" ht="21" customHeight="1">
      <c r="A165" s="400" t="s">
        <v>179</v>
      </c>
      <c r="B165" s="401"/>
      <c r="C165" s="401"/>
      <c r="D165" s="401"/>
      <c r="E165" s="401"/>
      <c r="F165" s="401"/>
      <c r="G165" s="401"/>
      <c r="H165" s="401"/>
      <c r="I165" s="401"/>
      <c r="J165" s="401"/>
      <c r="K165" s="401"/>
      <c r="L165" s="401"/>
      <c r="M165" s="401"/>
      <c r="N165" s="401"/>
      <c r="O165" s="401"/>
      <c r="P165" s="401"/>
      <c r="Q165" s="401"/>
      <c r="R165" s="401"/>
      <c r="S165" s="401"/>
      <c r="T165" s="401"/>
      <c r="U165" s="401"/>
      <c r="V165" s="401"/>
      <c r="W165" s="401"/>
      <c r="X165" s="401"/>
      <c r="Y165" s="401"/>
      <c r="Z165" s="401"/>
      <c r="AA165" s="401"/>
      <c r="AB165" s="401"/>
      <c r="AC165" s="402"/>
      <c r="AD165" s="566">
        <f>AD160-AD164</f>
        <v>0</v>
      </c>
      <c r="AE165" s="567"/>
      <c r="AF165" s="567"/>
      <c r="AG165" s="567"/>
      <c r="AH165" s="568"/>
    </row>
    <row r="166" spans="1:35" ht="21.75" customHeight="1">
      <c r="A166" s="153" t="s">
        <v>180</v>
      </c>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c r="AA166" s="153"/>
      <c r="AB166" s="153"/>
      <c r="AC166" s="153"/>
      <c r="AD166" s="153"/>
      <c r="AE166" s="153"/>
      <c r="AF166" s="153"/>
      <c r="AG166" s="153"/>
      <c r="AH166" s="153"/>
    </row>
    <row r="167" spans="1:35" ht="15" customHeight="1"/>
    <row r="168" spans="1:35" s="10" customFormat="1" ht="20" customHeight="1">
      <c r="AI168"/>
    </row>
    <row r="169" spans="1:35" ht="21" customHeight="1">
      <c r="AI169" s="10"/>
    </row>
    <row r="170" spans="1:35" ht="21" customHeight="1"/>
    <row r="171" spans="1:35" ht="20" customHeight="1"/>
    <row r="172" spans="1:35" ht="20" customHeight="1"/>
    <row r="173" spans="1:35" ht="20" customHeight="1"/>
    <row r="174" spans="1:35" ht="20" customHeight="1"/>
    <row r="175" spans="1:35" ht="20" customHeight="1"/>
    <row r="176" spans="1:35" ht="20" customHeight="1"/>
    <row r="177" ht="20" customHeight="1"/>
    <row r="178" ht="20" customHeight="1"/>
    <row r="179" ht="20" customHeight="1"/>
    <row r="180" ht="20" customHeight="1"/>
    <row r="181" ht="20" customHeight="1"/>
    <row r="182" ht="20" customHeight="1"/>
    <row r="183" ht="20" customHeight="1"/>
    <row r="184" ht="20" customHeight="1"/>
    <row r="185" ht="21" customHeight="1"/>
    <row r="186" ht="20" customHeight="1"/>
    <row r="187" ht="20" customHeight="1"/>
    <row r="188" ht="20" customHeight="1"/>
    <row r="189" ht="20" customHeight="1"/>
    <row r="190" ht="20" customHeight="1"/>
    <row r="191" ht="20" customHeight="1"/>
    <row r="192" ht="20" customHeight="1"/>
    <row r="193" ht="20" customHeight="1"/>
    <row r="194" ht="20" customHeight="1"/>
    <row r="195" ht="19.5" customHeight="1"/>
    <row r="196" ht="19.5" customHeight="1"/>
    <row r="197" ht="19.5" customHeight="1"/>
    <row r="198" ht="20" customHeight="1"/>
    <row r="199" ht="20" customHeight="1"/>
    <row r="200" ht="20" customHeight="1"/>
    <row r="201" ht="20" customHeight="1"/>
    <row r="202" ht="20" customHeight="1"/>
    <row r="203" ht="20" customHeight="1"/>
    <row r="204" ht="20" customHeight="1"/>
    <row r="205" ht="20" customHeight="1"/>
    <row r="206" ht="20" customHeight="1"/>
    <row r="207" ht="20" customHeight="1"/>
    <row r="208" ht="20" customHeight="1"/>
  </sheetData>
  <sheetProtection sheet="1"/>
  <mergeCells count="340">
    <mergeCell ref="S77:AC77"/>
    <mergeCell ref="S78:Z78"/>
    <mergeCell ref="AA78:AC78"/>
    <mergeCell ref="S69:Z69"/>
    <mergeCell ref="B83:L83"/>
    <mergeCell ref="A68:A83"/>
    <mergeCell ref="B76:I76"/>
    <mergeCell ref="B75:I75"/>
    <mergeCell ref="J75:L75"/>
    <mergeCell ref="AA80:AC80"/>
    <mergeCell ref="M85:Q85"/>
    <mergeCell ref="R85:AC85"/>
    <mergeCell ref="AD85:AH85"/>
    <mergeCell ref="S81:Z81"/>
    <mergeCell ref="AD68:AH76"/>
    <mergeCell ref="J84:L84"/>
    <mergeCell ref="S71:Z71"/>
    <mergeCell ref="AA71:AC71"/>
    <mergeCell ref="S72:Z72"/>
    <mergeCell ref="AA72:AC72"/>
    <mergeCell ref="B84:I84"/>
    <mergeCell ref="B73:I73"/>
    <mergeCell ref="AA83:AC83"/>
    <mergeCell ref="J73:L73"/>
    <mergeCell ref="J72:L72"/>
    <mergeCell ref="AD77:AH84"/>
    <mergeCell ref="M84:Q84"/>
    <mergeCell ref="B72:I72"/>
    <mergeCell ref="J76:L76"/>
    <mergeCell ref="S83:Z83"/>
    <mergeCell ref="S84:Z84"/>
    <mergeCell ref="AA84:AC84"/>
    <mergeCell ref="AA82:AC82"/>
    <mergeCell ref="A161:A164"/>
    <mergeCell ref="B161:K161"/>
    <mergeCell ref="B82:I82"/>
    <mergeCell ref="J82:L82"/>
    <mergeCell ref="A85:L85"/>
    <mergeCell ref="L158:AC158"/>
    <mergeCell ref="B160:AC160"/>
    <mergeCell ref="A86:AH86"/>
    <mergeCell ref="A165:AC165"/>
    <mergeCell ref="AD165:AH165"/>
    <mergeCell ref="AA81:AC81"/>
    <mergeCell ref="S74:Z74"/>
    <mergeCell ref="AA74:AC74"/>
    <mergeCell ref="S75:Z75"/>
    <mergeCell ref="AA75:AC75"/>
    <mergeCell ref="J81:L81"/>
    <mergeCell ref="S80:Z80"/>
    <mergeCell ref="S66:Z66"/>
    <mergeCell ref="AA66:AC66"/>
    <mergeCell ref="S76:Z76"/>
    <mergeCell ref="AA76:AC76"/>
    <mergeCell ref="S73:Z73"/>
    <mergeCell ref="AA73:AC73"/>
    <mergeCell ref="AA69:AC69"/>
    <mergeCell ref="S70:Z70"/>
    <mergeCell ref="AA70:AC70"/>
    <mergeCell ref="AA68:AC68"/>
    <mergeCell ref="S79:Z79"/>
    <mergeCell ref="AA79:AC79"/>
    <mergeCell ref="S82:Z82"/>
    <mergeCell ref="AA62:AC62"/>
    <mergeCell ref="S63:Z63"/>
    <mergeCell ref="AA63:AC63"/>
    <mergeCell ref="S64:Z64"/>
    <mergeCell ref="AA64:AC64"/>
    <mergeCell ref="S65:Z65"/>
    <mergeCell ref="AA65:AC65"/>
    <mergeCell ref="L163:AC163"/>
    <mergeCell ref="AD163:AH163"/>
    <mergeCell ref="B162:K162"/>
    <mergeCell ref="L162:AC162"/>
    <mergeCell ref="AD162:AH162"/>
    <mergeCell ref="B163:K163"/>
    <mergeCell ref="L161:AC161"/>
    <mergeCell ref="AD161:AH161"/>
    <mergeCell ref="B158:K158"/>
    <mergeCell ref="AD158:AH158"/>
    <mergeCell ref="B159:K159"/>
    <mergeCell ref="L159:AC159"/>
    <mergeCell ref="AD159:AH159"/>
    <mergeCell ref="S68:Z68"/>
    <mergeCell ref="B164:AC164"/>
    <mergeCell ref="AD164:AH164"/>
    <mergeCell ref="AD155:AH155"/>
    <mergeCell ref="B156:K156"/>
    <mergeCell ref="L156:AC156"/>
    <mergeCell ref="AD156:AH156"/>
    <mergeCell ref="B157:K157"/>
    <mergeCell ref="L157:AC157"/>
    <mergeCell ref="AD157:AH157"/>
    <mergeCell ref="L154:AC154"/>
    <mergeCell ref="AD154:AH154"/>
    <mergeCell ref="B155:K155"/>
    <mergeCell ref="L155:AC155"/>
    <mergeCell ref="AD160:AH160"/>
    <mergeCell ref="J128:N129"/>
    <mergeCell ref="O128:S129"/>
    <mergeCell ref="B130:I131"/>
    <mergeCell ref="J130:N131"/>
    <mergeCell ref="AD152:AH152"/>
    <mergeCell ref="B138:I139"/>
    <mergeCell ref="J138:N139"/>
    <mergeCell ref="O138:S139"/>
    <mergeCell ref="B140:I141"/>
    <mergeCell ref="A153:A160"/>
    <mergeCell ref="B153:K153"/>
    <mergeCell ref="L153:AC153"/>
    <mergeCell ref="J142:N144"/>
    <mergeCell ref="O142:S144"/>
    <mergeCell ref="A152:K152"/>
    <mergeCell ref="AD153:AH153"/>
    <mergeCell ref="B154:K154"/>
    <mergeCell ref="A134:A137"/>
    <mergeCell ref="B134:I135"/>
    <mergeCell ref="O134:S135"/>
    <mergeCell ref="O136:S137"/>
    <mergeCell ref="A138:A141"/>
    <mergeCell ref="J140:N141"/>
    <mergeCell ref="O140:S141"/>
    <mergeCell ref="A142:I144"/>
    <mergeCell ref="L152:AC152"/>
    <mergeCell ref="T120:AH144"/>
    <mergeCell ref="J134:N135"/>
    <mergeCell ref="J136:N137"/>
    <mergeCell ref="J120:N120"/>
    <mergeCell ref="O120:S120"/>
    <mergeCell ref="J121:N121"/>
    <mergeCell ref="O121:S121"/>
    <mergeCell ref="O122:S123"/>
    <mergeCell ref="B136:I137"/>
    <mergeCell ref="J124:N125"/>
    <mergeCell ref="O124:S125"/>
    <mergeCell ref="B128:I129"/>
    <mergeCell ref="O126:S127"/>
    <mergeCell ref="O130:S131"/>
    <mergeCell ref="A132:I133"/>
    <mergeCell ref="J132:N133"/>
    <mergeCell ref="O132:S133"/>
    <mergeCell ref="A120:I121"/>
    <mergeCell ref="A122:I123"/>
    <mergeCell ref="J122:N123"/>
    <mergeCell ref="B126:I127"/>
    <mergeCell ref="J126:N127"/>
    <mergeCell ref="B124:I125"/>
    <mergeCell ref="A124:A131"/>
    <mergeCell ref="J101:N102"/>
    <mergeCell ref="O101:S102"/>
    <mergeCell ref="A118:AH118"/>
    <mergeCell ref="B107:I108"/>
    <mergeCell ref="J107:N108"/>
    <mergeCell ref="O107:S108"/>
    <mergeCell ref="A109:I110"/>
    <mergeCell ref="J109:N110"/>
    <mergeCell ref="O109:S110"/>
    <mergeCell ref="A119:I119"/>
    <mergeCell ref="J119:N119"/>
    <mergeCell ref="O119:S119"/>
    <mergeCell ref="T119:X119"/>
    <mergeCell ref="B105:I106"/>
    <mergeCell ref="J105:N106"/>
    <mergeCell ref="O105:S106"/>
    <mergeCell ref="A111:I113"/>
    <mergeCell ref="J111:N113"/>
    <mergeCell ref="O111:S113"/>
    <mergeCell ref="J92:N92"/>
    <mergeCell ref="B103:I104"/>
    <mergeCell ref="J103:N104"/>
    <mergeCell ref="O103:S104"/>
    <mergeCell ref="O97:S98"/>
    <mergeCell ref="J95:N96"/>
    <mergeCell ref="B99:I100"/>
    <mergeCell ref="J99:N100"/>
    <mergeCell ref="O99:S100"/>
    <mergeCell ref="B101:I102"/>
    <mergeCell ref="T90:W90"/>
    <mergeCell ref="A91:I92"/>
    <mergeCell ref="T91:AH113"/>
    <mergeCell ref="A93:I94"/>
    <mergeCell ref="J93:N94"/>
    <mergeCell ref="A95:I96"/>
    <mergeCell ref="O93:S94"/>
    <mergeCell ref="O92:S92"/>
    <mergeCell ref="J91:N91"/>
    <mergeCell ref="O91:S91"/>
    <mergeCell ref="B97:I98"/>
    <mergeCell ref="J97:N98"/>
    <mergeCell ref="J78:L78"/>
    <mergeCell ref="J69:L69"/>
    <mergeCell ref="J71:L71"/>
    <mergeCell ref="B69:I69"/>
    <mergeCell ref="A89:AH89"/>
    <mergeCell ref="A90:I90"/>
    <mergeCell ref="J90:N90"/>
    <mergeCell ref="O90:S90"/>
    <mergeCell ref="O95:S96"/>
    <mergeCell ref="B61:L61"/>
    <mergeCell ref="B62:I62"/>
    <mergeCell ref="J62:L62"/>
    <mergeCell ref="S62:Z62"/>
    <mergeCell ref="B79:I79"/>
    <mergeCell ref="J79:L79"/>
    <mergeCell ref="B80:I80"/>
    <mergeCell ref="B67:L67"/>
    <mergeCell ref="M67:Q67"/>
    <mergeCell ref="B65:I65"/>
    <mergeCell ref="J65:L65"/>
    <mergeCell ref="B63:I63"/>
    <mergeCell ref="J63:L63"/>
    <mergeCell ref="B64:I64"/>
    <mergeCell ref="J64:L64"/>
    <mergeCell ref="B56:I56"/>
    <mergeCell ref="J56:L56"/>
    <mergeCell ref="B60:I60"/>
    <mergeCell ref="M57:Q60"/>
    <mergeCell ref="J59:L59"/>
    <mergeCell ref="J60:L60"/>
    <mergeCell ref="B57:L57"/>
    <mergeCell ref="B59:I59"/>
    <mergeCell ref="B55:I55"/>
    <mergeCell ref="R77:R84"/>
    <mergeCell ref="B68:L68"/>
    <mergeCell ref="B70:I70"/>
    <mergeCell ref="J70:L70"/>
    <mergeCell ref="B71:I71"/>
    <mergeCell ref="R67:R76"/>
    <mergeCell ref="J55:L55"/>
    <mergeCell ref="B66:I66"/>
    <mergeCell ref="J66:L66"/>
    <mergeCell ref="AA59:AC59"/>
    <mergeCell ref="S60:Z60"/>
    <mergeCell ref="AA60:AC60"/>
    <mergeCell ref="S57:Z57"/>
    <mergeCell ref="AA57:AC57"/>
    <mergeCell ref="S61:Z61"/>
    <mergeCell ref="AA61:AC61"/>
    <mergeCell ref="M61:Q66"/>
    <mergeCell ref="S58:AC58"/>
    <mergeCell ref="S54:Z54"/>
    <mergeCell ref="AA54:AC54"/>
    <mergeCell ref="S55:Z55"/>
    <mergeCell ref="AA55:AC55"/>
    <mergeCell ref="M53:Q56"/>
    <mergeCell ref="S56:Z56"/>
    <mergeCell ref="AA56:AC56"/>
    <mergeCell ref="S59:Z59"/>
    <mergeCell ref="S53:AC53"/>
    <mergeCell ref="J54:L54"/>
    <mergeCell ref="S67:AC67"/>
    <mergeCell ref="AB49:AH49"/>
    <mergeCell ref="A52:L52"/>
    <mergeCell ref="M52:Q52"/>
    <mergeCell ref="R52:AC52"/>
    <mergeCell ref="AD52:AH52"/>
    <mergeCell ref="AD53:AH57"/>
    <mergeCell ref="AD58:AH66"/>
    <mergeCell ref="A49:I49"/>
    <mergeCell ref="J49:U49"/>
    <mergeCell ref="W49:Y49"/>
    <mergeCell ref="Z49:AA49"/>
    <mergeCell ref="R53:R66"/>
    <mergeCell ref="B58:I58"/>
    <mergeCell ref="J58:L58"/>
    <mergeCell ref="A53:A67"/>
    <mergeCell ref="B53:L53"/>
    <mergeCell ref="B54:I54"/>
    <mergeCell ref="A47:I47"/>
    <mergeCell ref="J47:U47"/>
    <mergeCell ref="W47:Y47"/>
    <mergeCell ref="Z47:AA47"/>
    <mergeCell ref="AB47:AH47"/>
    <mergeCell ref="A48:I48"/>
    <mergeCell ref="J48:U48"/>
    <mergeCell ref="W48:Y48"/>
    <mergeCell ref="Z48:AA48"/>
    <mergeCell ref="AB48:AH48"/>
    <mergeCell ref="A44:I44"/>
    <mergeCell ref="J44:U44"/>
    <mergeCell ref="W44:Y44"/>
    <mergeCell ref="Z44:AA44"/>
    <mergeCell ref="AB44:AH44"/>
    <mergeCell ref="A46:I46"/>
    <mergeCell ref="J46:U46"/>
    <mergeCell ref="V46:AA46"/>
    <mergeCell ref="AB46:AH46"/>
    <mergeCell ref="A23:AH23"/>
    <mergeCell ref="A25:AH25"/>
    <mergeCell ref="A24:AH24"/>
    <mergeCell ref="J43:U43"/>
    <mergeCell ref="W43:Y43"/>
    <mergeCell ref="Z43:AA43"/>
    <mergeCell ref="AB43:AH43"/>
    <mergeCell ref="A27:AH27"/>
    <mergeCell ref="A43:I43"/>
    <mergeCell ref="A30:AH30"/>
    <mergeCell ref="A42:I42"/>
    <mergeCell ref="J42:U42"/>
    <mergeCell ref="W42:Y42"/>
    <mergeCell ref="Z42:AA42"/>
    <mergeCell ref="AB42:AH42"/>
    <mergeCell ref="A28:AH28"/>
    <mergeCell ref="G16:AH16"/>
    <mergeCell ref="A17:F17"/>
    <mergeCell ref="G17:S17"/>
    <mergeCell ref="T17:V17"/>
    <mergeCell ref="W17:AH17"/>
    <mergeCell ref="A22:AH22"/>
    <mergeCell ref="E20:AH20"/>
    <mergeCell ref="X10:AH10"/>
    <mergeCell ref="X12:AF12"/>
    <mergeCell ref="A29:AH29"/>
    <mergeCell ref="A41:I41"/>
    <mergeCell ref="J41:U41"/>
    <mergeCell ref="V41:AA41"/>
    <mergeCell ref="AB41:AH41"/>
    <mergeCell ref="A16:F16"/>
    <mergeCell ref="A21:AH21"/>
    <mergeCell ref="A26:AH26"/>
    <mergeCell ref="A4:AH4"/>
    <mergeCell ref="A14:L14"/>
    <mergeCell ref="M14:AH14"/>
    <mergeCell ref="A15:F15"/>
    <mergeCell ref="G15:L15"/>
    <mergeCell ref="M15:R15"/>
    <mergeCell ref="S15:AH15"/>
    <mergeCell ref="Y5:AB5"/>
    <mergeCell ref="AC5:AD5"/>
    <mergeCell ref="AF5:AG5"/>
    <mergeCell ref="M68:Q71"/>
    <mergeCell ref="J74:L74"/>
    <mergeCell ref="B74:I74"/>
    <mergeCell ref="J77:L77"/>
    <mergeCell ref="B77:I77"/>
    <mergeCell ref="M83:Q83"/>
    <mergeCell ref="M72:Q82"/>
    <mergeCell ref="J80:L80"/>
    <mergeCell ref="B81:I81"/>
    <mergeCell ref="B78:I78"/>
  </mergeCells>
  <phoneticPr fontId="2"/>
  <pageMargins left="0.59055118110236227" right="0.43307086614173229" top="0.19685039370078741" bottom="0.19685039370078741" header="0.11811023622047245" footer="0.11811023622047245"/>
  <pageSetup paperSize="9" scale="95" orientation="portrait" blackAndWhite="1" useFirstPageNumber="1" horizontalDpi="4294967293" r:id="rId1"/>
  <headerFooter>
    <oddFooter>&amp;C&amp;P</oddFooter>
  </headerFooter>
  <rowBreaks count="2" manualBreakCount="2">
    <brk id="30" max="33" man="1"/>
    <brk id="86" max="3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1"/>
  <sheetViews>
    <sheetView showGridLines="0" showRowColHeaders="0" zoomScale="125" zoomScaleNormal="125" workbookViewId="0">
      <selection activeCell="H12" sqref="H12"/>
    </sheetView>
  </sheetViews>
  <sheetFormatPr defaultColWidth="10" defaultRowHeight="13"/>
  <cols>
    <col min="1" max="1" width="3.453125" style="36" customWidth="1"/>
    <col min="2" max="2" width="29" style="36" customWidth="1"/>
    <col min="3" max="3" width="17.6328125" style="36" customWidth="1"/>
    <col min="4" max="4" width="9" style="36" customWidth="1"/>
    <col min="5" max="5" width="8.6328125" style="36" customWidth="1"/>
    <col min="6" max="6" width="4.6328125" style="36" customWidth="1"/>
    <col min="7" max="8" width="3.6328125" style="36" customWidth="1"/>
    <col min="9" max="9" width="3" style="36" customWidth="1"/>
    <col min="10" max="10" width="3.6328125" style="36" customWidth="1"/>
    <col min="11" max="11" width="3.1796875" style="36" customWidth="1"/>
    <col min="12" max="12" width="3.453125" style="36" customWidth="1"/>
    <col min="13" max="13" width="3.36328125" style="36" customWidth="1"/>
    <col min="14" max="16384" width="10" style="36"/>
  </cols>
  <sheetData>
    <row r="1" spans="1:13" ht="21.75" customHeight="1">
      <c r="A1" s="35"/>
      <c r="B1" s="615" t="s">
        <v>40</v>
      </c>
      <c r="C1" s="615"/>
      <c r="D1" s="615"/>
      <c r="E1" s="615"/>
      <c r="F1" s="615"/>
      <c r="G1" s="615"/>
      <c r="H1" s="35"/>
      <c r="I1" s="35"/>
      <c r="J1" s="35"/>
      <c r="K1" s="35"/>
      <c r="L1" s="35"/>
      <c r="M1" s="35"/>
    </row>
    <row r="2" spans="1:13" ht="5.25" customHeight="1" thickBot="1">
      <c r="A2" s="35"/>
      <c r="B2" s="59"/>
      <c r="C2" s="59"/>
      <c r="D2" s="59"/>
      <c r="E2" s="59"/>
      <c r="F2" s="59"/>
      <c r="G2" s="35"/>
      <c r="H2" s="35"/>
      <c r="I2" s="35"/>
      <c r="J2" s="35"/>
      <c r="K2" s="35"/>
      <c r="L2" s="35"/>
      <c r="M2" s="35"/>
    </row>
    <row r="3" spans="1:13" ht="18" customHeight="1">
      <c r="A3" s="35"/>
      <c r="B3" s="38" t="s">
        <v>31</v>
      </c>
      <c r="C3" s="122"/>
      <c r="D3" s="126" t="s">
        <v>37</v>
      </c>
      <c r="E3" s="619" t="s">
        <v>226</v>
      </c>
      <c r="F3" s="620"/>
      <c r="G3" s="621"/>
      <c r="H3" s="35"/>
      <c r="I3" s="35"/>
      <c r="J3" s="35"/>
      <c r="K3" s="35"/>
      <c r="L3" s="35"/>
      <c r="M3" s="35"/>
    </row>
    <row r="4" spans="1:13" ht="18" customHeight="1">
      <c r="A4" s="35"/>
      <c r="B4" s="39" t="s">
        <v>32</v>
      </c>
      <c r="C4" s="123"/>
      <c r="D4" s="125" t="s">
        <v>35</v>
      </c>
      <c r="E4" s="616"/>
      <c r="F4" s="617"/>
      <c r="G4" s="618"/>
      <c r="H4" s="35"/>
      <c r="I4" s="35"/>
      <c r="J4" s="35"/>
      <c r="K4" s="35"/>
      <c r="L4" s="35"/>
      <c r="M4" s="35"/>
    </row>
    <row r="5" spans="1:13" ht="18" customHeight="1">
      <c r="A5" s="35"/>
      <c r="B5" s="39" t="s">
        <v>36</v>
      </c>
      <c r="C5" s="123"/>
      <c r="D5" s="125" t="s">
        <v>35</v>
      </c>
      <c r="E5" s="616"/>
      <c r="F5" s="617"/>
      <c r="G5" s="618"/>
      <c r="H5" s="35"/>
      <c r="I5" s="35"/>
      <c r="J5" s="35"/>
      <c r="K5" s="35"/>
      <c r="L5" s="35"/>
      <c r="M5" s="35"/>
    </row>
    <row r="6" spans="1:13" ht="18" customHeight="1">
      <c r="A6" s="35"/>
      <c r="B6" s="39" t="s">
        <v>27</v>
      </c>
      <c r="C6" s="71">
        <f>IF(C3&lt;=5000000,C15,IF(C3&gt;10000000,C17,C16))</f>
        <v>3.5000000000000001E-3</v>
      </c>
      <c r="D6" s="125" t="s">
        <v>203</v>
      </c>
      <c r="E6" s="616" t="s">
        <v>218</v>
      </c>
      <c r="F6" s="617"/>
      <c r="G6" s="618"/>
      <c r="H6" s="77" t="s">
        <v>227</v>
      </c>
      <c r="I6" s="35"/>
      <c r="J6" s="35"/>
      <c r="K6" s="35"/>
      <c r="L6" s="35"/>
      <c r="M6" s="35"/>
    </row>
    <row r="7" spans="1:13" ht="18" customHeight="1" thickBot="1">
      <c r="A7" s="35"/>
      <c r="B7" s="40" t="s">
        <v>204</v>
      </c>
      <c r="C7" s="70">
        <f>IF(C4&gt;C98,IF(C4-C5&gt;6,IF(C4-C5&gt;12,IF(C4-C5&gt;24,0.55,0.6),0.65),0.7),0)</f>
        <v>0</v>
      </c>
      <c r="D7" s="127"/>
      <c r="E7" s="622" t="s">
        <v>219</v>
      </c>
      <c r="F7" s="623"/>
      <c r="G7" s="624"/>
      <c r="H7" s="77" t="s">
        <v>227</v>
      </c>
      <c r="I7" s="35"/>
      <c r="J7" s="35"/>
      <c r="K7" s="35"/>
      <c r="L7" s="35"/>
      <c r="M7" s="35"/>
    </row>
    <row r="8" spans="1:13" ht="18" customHeight="1">
      <c r="A8" s="35"/>
      <c r="B8" s="41" t="s">
        <v>33</v>
      </c>
      <c r="C8" s="64">
        <f>D33</f>
        <v>0</v>
      </c>
      <c r="D8" s="42" t="s">
        <v>37</v>
      </c>
      <c r="E8" s="619" t="s">
        <v>205</v>
      </c>
      <c r="F8" s="620"/>
      <c r="G8" s="621"/>
      <c r="H8" s="77" t="s">
        <v>227</v>
      </c>
      <c r="I8" s="35"/>
      <c r="J8" s="35"/>
      <c r="K8" s="35"/>
      <c r="L8" s="35"/>
      <c r="M8" s="35"/>
    </row>
    <row r="9" spans="1:13" ht="18" customHeight="1" thickBot="1">
      <c r="A9" s="35"/>
      <c r="B9" s="40" t="s">
        <v>34</v>
      </c>
      <c r="C9" s="61">
        <f>C3-C8</f>
        <v>0</v>
      </c>
      <c r="D9" s="127" t="s">
        <v>37</v>
      </c>
      <c r="E9" s="622"/>
      <c r="F9" s="623"/>
      <c r="G9" s="624"/>
      <c r="H9" s="77" t="s">
        <v>227</v>
      </c>
      <c r="I9" s="35"/>
      <c r="J9" s="35"/>
      <c r="K9" s="35"/>
      <c r="L9" s="35"/>
      <c r="M9" s="35"/>
    </row>
    <row r="10" spans="1:13" s="69" customFormat="1" ht="13.5" customHeight="1">
      <c r="A10" s="65"/>
      <c r="B10" s="66" t="s">
        <v>224</v>
      </c>
      <c r="C10" s="67"/>
      <c r="D10" s="68"/>
      <c r="E10" s="68"/>
      <c r="F10" s="68"/>
      <c r="G10" s="68"/>
      <c r="H10" s="35"/>
      <c r="I10" s="65"/>
      <c r="J10" s="65"/>
      <c r="K10" s="65"/>
      <c r="L10" s="65"/>
      <c r="M10" s="65"/>
    </row>
    <row r="11" spans="1:13" s="69" customFormat="1" ht="12" customHeight="1">
      <c r="A11" s="65"/>
      <c r="B11" s="66" t="s">
        <v>217</v>
      </c>
      <c r="C11" s="68"/>
      <c r="D11" s="68"/>
      <c r="E11" s="68"/>
      <c r="F11" s="68"/>
      <c r="G11" s="68"/>
      <c r="H11" s="35"/>
      <c r="I11" s="65"/>
      <c r="J11" s="65"/>
      <c r="K11" s="65"/>
      <c r="L11" s="65"/>
      <c r="M11" s="65"/>
    </row>
    <row r="12" spans="1:13" ht="18" customHeight="1" thickBot="1">
      <c r="A12" s="35"/>
      <c r="B12" s="43"/>
      <c r="C12" s="43"/>
      <c r="D12" s="43"/>
      <c r="E12" s="43"/>
      <c r="F12" s="43"/>
      <c r="G12" s="43"/>
      <c r="H12" s="65"/>
      <c r="I12" s="35"/>
      <c r="J12" s="35"/>
      <c r="K12" s="35"/>
      <c r="L12" s="35"/>
      <c r="M12" s="35"/>
    </row>
    <row r="13" spans="1:13" ht="18" customHeight="1" thickBot="1">
      <c r="A13" s="35"/>
      <c r="B13" s="44" t="s">
        <v>39</v>
      </c>
      <c r="C13" s="45" t="s">
        <v>220</v>
      </c>
      <c r="D13" s="37"/>
      <c r="E13" s="37"/>
      <c r="F13" s="37"/>
      <c r="G13" s="72"/>
      <c r="H13" s="65"/>
      <c r="I13" s="35"/>
      <c r="J13" s="35"/>
      <c r="K13" s="35"/>
      <c r="L13" s="35"/>
      <c r="M13" s="35"/>
    </row>
    <row r="14" spans="1:13" ht="18" customHeight="1" thickBot="1">
      <c r="A14" s="35"/>
      <c r="B14" s="46" t="s">
        <v>31</v>
      </c>
      <c r="C14" s="47" t="s">
        <v>27</v>
      </c>
      <c r="D14" s="37"/>
      <c r="E14" s="37"/>
      <c r="F14" s="37"/>
      <c r="G14" s="35"/>
      <c r="H14" s="35"/>
      <c r="I14" s="35"/>
      <c r="J14" s="35"/>
      <c r="K14" s="35"/>
      <c r="L14" s="35"/>
      <c r="M14" s="35"/>
    </row>
    <row r="15" spans="1:13" ht="18" customHeight="1">
      <c r="A15" s="35"/>
      <c r="B15" s="41" t="s">
        <v>47</v>
      </c>
      <c r="C15" s="48">
        <v>3.5000000000000001E-3</v>
      </c>
      <c r="D15" s="37"/>
      <c r="E15" s="37"/>
      <c r="F15" s="37"/>
      <c r="G15" s="37"/>
      <c r="H15" s="35"/>
      <c r="I15" s="35"/>
      <c r="J15" s="35"/>
      <c r="K15" s="35"/>
      <c r="L15" s="35"/>
      <c r="M15" s="35"/>
    </row>
    <row r="16" spans="1:13" ht="18" customHeight="1">
      <c r="A16" s="35"/>
      <c r="B16" s="39" t="s">
        <v>48</v>
      </c>
      <c r="C16" s="49">
        <v>5.0000000000000001E-3</v>
      </c>
      <c r="D16" s="37"/>
      <c r="E16" s="37"/>
      <c r="F16" s="37"/>
      <c r="G16" s="35"/>
      <c r="H16" s="35"/>
      <c r="I16" s="35"/>
      <c r="J16" s="35"/>
      <c r="K16" s="35"/>
      <c r="L16" s="35"/>
      <c r="M16" s="35"/>
    </row>
    <row r="17" spans="1:13" ht="18" customHeight="1" thickBot="1">
      <c r="A17" s="35"/>
      <c r="B17" s="40" t="s">
        <v>46</v>
      </c>
      <c r="C17" s="50">
        <v>6.0000000000000001E-3</v>
      </c>
      <c r="D17" s="37"/>
      <c r="E17" s="37"/>
      <c r="F17" s="37"/>
      <c r="G17" s="35"/>
      <c r="H17" s="35"/>
      <c r="I17" s="35"/>
      <c r="J17" s="35"/>
      <c r="K17" s="35"/>
      <c r="L17" s="35"/>
      <c r="M17" s="35"/>
    </row>
    <row r="18" spans="1:13" ht="18" customHeight="1" thickBot="1">
      <c r="A18" s="35"/>
      <c r="B18" s="37"/>
      <c r="C18" s="37"/>
      <c r="D18" s="37"/>
      <c r="E18" s="37"/>
      <c r="F18" s="37"/>
      <c r="G18" s="43"/>
      <c r="H18" s="35"/>
      <c r="I18" s="35"/>
      <c r="J18" s="35"/>
      <c r="K18" s="35"/>
      <c r="L18" s="35"/>
      <c r="M18" s="35"/>
    </row>
    <row r="19" spans="1:13" ht="18" customHeight="1" thickBot="1">
      <c r="A19" s="35"/>
      <c r="B19" s="44" t="s">
        <v>206</v>
      </c>
      <c r="C19" s="45" t="s">
        <v>221</v>
      </c>
      <c r="D19" s="37"/>
      <c r="E19" s="37"/>
      <c r="F19" s="37"/>
      <c r="G19" s="35"/>
      <c r="H19" s="35"/>
      <c r="I19" s="35"/>
      <c r="J19" s="35"/>
      <c r="K19" s="35"/>
      <c r="L19" s="35"/>
      <c r="M19" s="35"/>
    </row>
    <row r="20" spans="1:13" ht="18" customHeight="1" thickBot="1">
      <c r="A20" s="35"/>
      <c r="B20" s="46" t="s">
        <v>38</v>
      </c>
      <c r="C20" s="47" t="s">
        <v>207</v>
      </c>
      <c r="D20" s="37"/>
      <c r="E20" s="37"/>
      <c r="F20" s="37"/>
      <c r="G20" s="35"/>
      <c r="H20" s="35"/>
      <c r="I20" s="35"/>
      <c r="J20" s="35"/>
      <c r="K20" s="35"/>
      <c r="L20" s="35"/>
      <c r="M20" s="35"/>
    </row>
    <row r="21" spans="1:13" ht="18" customHeight="1">
      <c r="A21" s="35"/>
      <c r="B21" s="41" t="s">
        <v>208</v>
      </c>
      <c r="C21" s="51">
        <v>0.7</v>
      </c>
      <c r="D21" s="37"/>
      <c r="E21" s="37"/>
      <c r="F21" s="37"/>
      <c r="G21" s="37"/>
      <c r="H21" s="35"/>
      <c r="I21" s="35"/>
      <c r="J21" s="35"/>
      <c r="K21" s="35"/>
      <c r="L21" s="35"/>
      <c r="M21" s="35"/>
    </row>
    <row r="22" spans="1:13" ht="18" customHeight="1">
      <c r="A22" s="35"/>
      <c r="B22" s="39" t="s">
        <v>28</v>
      </c>
      <c r="C22" s="52">
        <v>0.65</v>
      </c>
      <c r="D22" s="37"/>
      <c r="E22" s="37"/>
      <c r="F22" s="37"/>
      <c r="G22" s="37"/>
      <c r="H22" s="35"/>
      <c r="I22" s="35"/>
      <c r="J22" s="35"/>
      <c r="K22" s="35"/>
      <c r="L22" s="35"/>
      <c r="M22" s="35"/>
    </row>
    <row r="23" spans="1:13" ht="18" customHeight="1">
      <c r="A23" s="35"/>
      <c r="B23" s="39" t="s">
        <v>29</v>
      </c>
      <c r="C23" s="52">
        <v>0.6</v>
      </c>
      <c r="D23" s="37"/>
      <c r="E23" s="37"/>
      <c r="F23" s="37"/>
      <c r="G23" s="37"/>
      <c r="H23" s="35"/>
      <c r="I23" s="35"/>
      <c r="J23" s="35"/>
      <c r="K23" s="35"/>
      <c r="L23" s="35"/>
      <c r="M23" s="35"/>
    </row>
    <row r="24" spans="1:13" ht="18" customHeight="1" thickBot="1">
      <c r="A24" s="35"/>
      <c r="B24" s="40" t="s">
        <v>30</v>
      </c>
      <c r="C24" s="54">
        <v>0.55000000000000004</v>
      </c>
      <c r="D24" s="37"/>
      <c r="E24" s="37"/>
      <c r="F24" s="37"/>
      <c r="G24" s="37"/>
      <c r="H24" s="53"/>
      <c r="I24" s="35"/>
      <c r="J24" s="35"/>
      <c r="K24" s="35"/>
      <c r="L24" s="35"/>
      <c r="M24" s="35"/>
    </row>
    <row r="25" spans="1:13" ht="18" customHeight="1">
      <c r="A25" s="35"/>
      <c r="B25" s="63" t="s">
        <v>223</v>
      </c>
      <c r="C25" s="55"/>
      <c r="D25" s="37"/>
      <c r="E25" s="37"/>
      <c r="F25" s="37"/>
      <c r="G25" s="37"/>
      <c r="H25" s="35"/>
      <c r="I25" s="35"/>
      <c r="J25" s="35"/>
      <c r="K25" s="35"/>
      <c r="L25" s="35"/>
      <c r="M25" s="35"/>
    </row>
    <row r="26" spans="1:13" ht="12.75" customHeight="1">
      <c r="A26" s="35"/>
      <c r="B26" s="63"/>
      <c r="C26" s="55"/>
      <c r="D26" s="37"/>
      <c r="E26" s="60"/>
      <c r="F26" s="60"/>
      <c r="G26" s="60"/>
      <c r="H26" s="35"/>
      <c r="I26" s="35"/>
      <c r="J26" s="35"/>
      <c r="K26" s="35"/>
      <c r="L26" s="35"/>
      <c r="M26" s="35"/>
    </row>
    <row r="27" spans="1:13" ht="18" customHeight="1" thickBot="1">
      <c r="A27" s="35"/>
      <c r="B27" s="37" t="s">
        <v>225</v>
      </c>
      <c r="C27" s="37"/>
      <c r="D27" s="37"/>
      <c r="E27" s="60"/>
      <c r="F27" s="60"/>
      <c r="G27" s="60"/>
      <c r="H27" s="35"/>
      <c r="I27" s="35"/>
      <c r="J27" s="35"/>
      <c r="K27" s="35"/>
      <c r="L27" s="35"/>
      <c r="M27" s="35"/>
    </row>
    <row r="28" spans="1:13" ht="18" customHeight="1" thickBot="1">
      <c r="A28" s="35"/>
      <c r="B28" s="44" t="s">
        <v>209</v>
      </c>
      <c r="C28" s="45" t="s">
        <v>210</v>
      </c>
      <c r="D28" s="56" t="s">
        <v>211</v>
      </c>
      <c r="E28" s="78"/>
      <c r="F28" s="78"/>
      <c r="G28" s="60"/>
      <c r="H28" s="35"/>
      <c r="I28" s="35"/>
      <c r="J28" s="35"/>
      <c r="K28" s="35"/>
      <c r="L28" s="35"/>
      <c r="M28" s="35"/>
    </row>
    <row r="29" spans="1:13" ht="18" customHeight="1" thickBot="1">
      <c r="A29" s="35"/>
      <c r="B29" s="613" t="s">
        <v>212</v>
      </c>
      <c r="C29" s="614"/>
      <c r="D29" s="75">
        <f>INT(C3*C6*C5/12)</f>
        <v>0</v>
      </c>
      <c r="E29" s="79"/>
      <c r="F29" s="79"/>
      <c r="G29" s="58"/>
      <c r="H29" s="35"/>
      <c r="I29" s="35"/>
      <c r="J29" s="35"/>
      <c r="K29" s="35"/>
      <c r="L29" s="35"/>
      <c r="M29" s="35"/>
    </row>
    <row r="30" spans="1:13" ht="18" customHeight="1" thickBot="1">
      <c r="A30" s="35"/>
      <c r="B30" s="35"/>
      <c r="C30" s="35"/>
      <c r="D30" s="35"/>
      <c r="E30" s="58"/>
      <c r="F30" s="58"/>
      <c r="G30" s="58"/>
      <c r="H30" s="35"/>
      <c r="I30" s="35"/>
      <c r="J30" s="35"/>
      <c r="K30" s="35"/>
      <c r="L30" s="35"/>
      <c r="M30" s="35"/>
    </row>
    <row r="31" spans="1:13" ht="18" customHeight="1" thickBot="1">
      <c r="A31" s="35"/>
      <c r="B31" s="44" t="s">
        <v>213</v>
      </c>
      <c r="C31" s="45" t="s">
        <v>214</v>
      </c>
      <c r="D31" s="56" t="s">
        <v>211</v>
      </c>
      <c r="E31" s="78"/>
      <c r="F31" s="78"/>
      <c r="G31" s="58"/>
      <c r="H31" s="35"/>
      <c r="I31" s="35"/>
      <c r="J31" s="35"/>
      <c r="K31" s="35"/>
      <c r="L31" s="35"/>
      <c r="M31" s="35"/>
    </row>
    <row r="32" spans="1:13" ht="18" customHeight="1" thickBot="1">
      <c r="A32" s="35"/>
      <c r="B32" s="613" t="s">
        <v>215</v>
      </c>
      <c r="C32" s="614"/>
      <c r="D32" s="76">
        <f>INT(C3*C6*(C4-C5)/12*C7)</f>
        <v>0</v>
      </c>
      <c r="E32" s="80"/>
      <c r="F32" s="80"/>
      <c r="G32" s="58"/>
      <c r="H32" s="35"/>
      <c r="I32" s="35"/>
      <c r="J32" s="35"/>
      <c r="K32" s="35"/>
      <c r="L32" s="35"/>
      <c r="M32" s="35"/>
    </row>
    <row r="33" spans="1:13" ht="18" customHeight="1" thickBot="1">
      <c r="A33" s="35"/>
      <c r="B33" s="62" t="s">
        <v>222</v>
      </c>
      <c r="C33" s="57" t="s">
        <v>216</v>
      </c>
      <c r="D33" s="74">
        <f>D29+D32</f>
        <v>0</v>
      </c>
      <c r="E33" s="81"/>
      <c r="F33" s="81"/>
      <c r="G33" s="58"/>
      <c r="H33" s="35"/>
      <c r="I33" s="35"/>
      <c r="J33" s="35"/>
      <c r="K33" s="35"/>
      <c r="L33" s="35"/>
      <c r="M33" s="35"/>
    </row>
    <row r="34" spans="1:13">
      <c r="A34" s="35"/>
      <c r="B34" s="35"/>
      <c r="C34" s="35"/>
      <c r="D34" s="35"/>
      <c r="E34" s="58"/>
      <c r="F34" s="58"/>
      <c r="G34" s="58"/>
      <c r="H34" s="35"/>
      <c r="I34" s="35"/>
      <c r="J34" s="35"/>
      <c r="K34" s="35"/>
      <c r="L34" s="35"/>
      <c r="M34" s="35"/>
    </row>
    <row r="35" spans="1:13">
      <c r="A35" s="35"/>
      <c r="B35" s="35"/>
      <c r="C35" s="35"/>
      <c r="D35" s="35"/>
      <c r="E35" s="58"/>
      <c r="F35" s="58"/>
      <c r="G35" s="58"/>
      <c r="H35" s="35"/>
      <c r="I35" s="35"/>
      <c r="J35" s="35"/>
      <c r="K35" s="35"/>
      <c r="L35" s="35"/>
      <c r="M35" s="35"/>
    </row>
    <row r="36" spans="1:13">
      <c r="A36" s="35"/>
      <c r="B36" s="35"/>
      <c r="C36" s="35"/>
      <c r="D36" s="35"/>
      <c r="E36" s="58"/>
      <c r="F36" s="58"/>
      <c r="G36" s="58"/>
      <c r="H36" s="35"/>
      <c r="I36" s="35"/>
      <c r="J36" s="35"/>
      <c r="K36" s="35"/>
      <c r="L36" s="35"/>
      <c r="M36" s="35"/>
    </row>
    <row r="37" spans="1:13">
      <c r="A37" s="35"/>
      <c r="B37" s="35"/>
      <c r="C37" s="35"/>
      <c r="D37" s="35"/>
      <c r="E37" s="58"/>
      <c r="F37" s="58"/>
      <c r="G37" s="58"/>
      <c r="H37" s="35"/>
      <c r="I37" s="35"/>
      <c r="J37" s="35"/>
      <c r="K37" s="35"/>
      <c r="L37" s="35"/>
      <c r="M37" s="35"/>
    </row>
    <row r="38" spans="1:13">
      <c r="A38" s="35"/>
      <c r="B38" s="35"/>
      <c r="C38" s="35"/>
      <c r="D38" s="35"/>
      <c r="E38" s="58"/>
      <c r="F38" s="58"/>
      <c r="G38" s="58"/>
      <c r="H38" s="35"/>
      <c r="I38" s="35"/>
      <c r="J38" s="35"/>
      <c r="K38" s="35"/>
      <c r="L38" s="35"/>
      <c r="M38" s="35"/>
    </row>
    <row r="39" spans="1:13">
      <c r="A39" s="35"/>
      <c r="B39" s="35"/>
      <c r="C39" s="35"/>
      <c r="D39" s="35"/>
      <c r="E39" s="58"/>
      <c r="F39" s="58"/>
      <c r="G39" s="58"/>
      <c r="H39" s="35"/>
      <c r="I39" s="35"/>
      <c r="J39" s="35"/>
      <c r="K39" s="35"/>
      <c r="L39" s="35"/>
      <c r="M39" s="35"/>
    </row>
    <row r="40" spans="1:13">
      <c r="B40" s="35"/>
      <c r="C40" s="35"/>
      <c r="D40" s="35"/>
      <c r="E40" s="35"/>
      <c r="F40" s="35"/>
      <c r="G40" s="35"/>
      <c r="H40" s="35"/>
      <c r="I40" s="35"/>
      <c r="J40" s="35"/>
      <c r="K40" s="35"/>
      <c r="L40" s="35"/>
      <c r="M40" s="35"/>
    </row>
    <row r="41" spans="1:13">
      <c r="B41" s="35"/>
      <c r="C41" s="35"/>
      <c r="D41" s="35"/>
      <c r="E41" s="35"/>
      <c r="F41" s="35"/>
      <c r="G41" s="35"/>
      <c r="H41" s="35"/>
      <c r="I41" s="35"/>
      <c r="J41" s="35"/>
      <c r="K41" s="35"/>
      <c r="L41" s="35"/>
      <c r="M41" s="35"/>
    </row>
  </sheetData>
  <sheetProtection sheet="1"/>
  <mergeCells count="10">
    <mergeCell ref="B29:C29"/>
    <mergeCell ref="B32:C32"/>
    <mergeCell ref="B1:G1"/>
    <mergeCell ref="E5:G5"/>
    <mergeCell ref="E4:G4"/>
    <mergeCell ref="E3:G3"/>
    <mergeCell ref="E9:G9"/>
    <mergeCell ref="E8:G8"/>
    <mergeCell ref="E7:G7"/>
    <mergeCell ref="E6:G6"/>
  </mergeCells>
  <phoneticPr fontId="2"/>
  <pageMargins left="0.7" right="0.7" top="0.75" bottom="0.75" header="0.3" footer="0.3"/>
  <pageSetup paperSize="9" scale="99" orientation="portrait" horizontalDpi="4294967293"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2"/>
  <sheetViews>
    <sheetView showGridLines="0" showZeros="0" tabSelected="1" zoomScale="125" zoomScaleNormal="125" workbookViewId="0">
      <selection activeCell="C8" sqref="C8"/>
    </sheetView>
  </sheetViews>
  <sheetFormatPr defaultColWidth="8.6328125" defaultRowHeight="13"/>
  <cols>
    <col min="1" max="1" width="2.6328125" customWidth="1"/>
    <col min="2" max="2" width="25" customWidth="1"/>
    <col min="3" max="3" width="16.6328125" style="23" customWidth="1"/>
    <col min="4" max="4" width="8.6328125" customWidth="1"/>
    <col min="5" max="5" width="15" customWidth="1"/>
    <col min="6" max="6" width="4.6328125" customWidth="1"/>
    <col min="7" max="7" width="3.453125" customWidth="1"/>
    <col min="8" max="8" width="2.6328125" customWidth="1"/>
    <col min="9" max="9" width="3.453125" customWidth="1"/>
    <col min="10" max="10" width="2.6328125" customWidth="1"/>
    <col min="11" max="11" width="3.453125" customWidth="1"/>
    <col min="12" max="12" width="2.6328125" customWidth="1"/>
  </cols>
  <sheetData>
    <row r="1" spans="1:13" ht="21" customHeight="1">
      <c r="B1" s="625" t="s">
        <v>197</v>
      </c>
      <c r="C1" s="625"/>
      <c r="D1" s="625"/>
      <c r="E1" s="625"/>
      <c r="F1" s="625"/>
      <c r="G1" s="625"/>
      <c r="H1" s="625"/>
      <c r="I1" s="625"/>
      <c r="J1" s="625"/>
      <c r="K1" s="625"/>
      <c r="L1" s="625"/>
    </row>
    <row r="2" spans="1:13" ht="6" customHeight="1" thickBot="1">
      <c r="B2" s="1"/>
    </row>
    <row r="3" spans="1:13" ht="21" customHeight="1">
      <c r="B3" s="2" t="s">
        <v>31</v>
      </c>
      <c r="C3" s="121">
        <v>0</v>
      </c>
      <c r="D3" s="5" t="s">
        <v>37</v>
      </c>
      <c r="E3" s="630"/>
      <c r="F3" s="630"/>
      <c r="G3" s="630"/>
      <c r="H3" s="630"/>
      <c r="I3" s="630"/>
      <c r="J3" s="630"/>
      <c r="K3" s="630"/>
      <c r="L3" s="631"/>
    </row>
    <row r="4" spans="1:13" ht="21" customHeight="1">
      <c r="B4" s="3" t="s">
        <v>32</v>
      </c>
      <c r="C4" s="120">
        <v>0</v>
      </c>
      <c r="D4" s="6" t="s">
        <v>35</v>
      </c>
      <c r="E4" s="632"/>
      <c r="F4" s="632"/>
      <c r="G4" s="632"/>
      <c r="H4" s="632"/>
      <c r="I4" s="632"/>
      <c r="J4" s="632"/>
      <c r="K4" s="632"/>
      <c r="L4" s="633"/>
    </row>
    <row r="5" spans="1:13" ht="21" customHeight="1">
      <c r="B5" s="3" t="s">
        <v>36</v>
      </c>
      <c r="C5" s="120">
        <v>0</v>
      </c>
      <c r="D5" s="6" t="s">
        <v>35</v>
      </c>
      <c r="E5" s="632"/>
      <c r="F5" s="632"/>
      <c r="G5" s="632"/>
      <c r="H5" s="632"/>
      <c r="I5" s="632"/>
      <c r="J5" s="632"/>
      <c r="K5" s="632"/>
      <c r="L5" s="633"/>
    </row>
    <row r="6" spans="1:13" ht="21" customHeight="1">
      <c r="B6" s="3" t="s">
        <v>186</v>
      </c>
      <c r="C6" s="197">
        <v>0.2</v>
      </c>
      <c r="D6" s="6" t="s">
        <v>198</v>
      </c>
      <c r="E6" s="632" t="s">
        <v>333</v>
      </c>
      <c r="F6" s="632"/>
      <c r="G6" s="632"/>
      <c r="H6" s="632"/>
      <c r="I6" s="632"/>
      <c r="J6" s="632"/>
      <c r="K6" s="632"/>
      <c r="L6" s="633"/>
    </row>
    <row r="7" spans="1:13" ht="21" customHeight="1" thickBot="1">
      <c r="B7" s="4" t="s">
        <v>187</v>
      </c>
      <c r="C7" s="24">
        <f>C3*(C6/100)*C4/12/2</f>
        <v>0</v>
      </c>
      <c r="D7" s="7"/>
      <c r="E7" s="628" t="s">
        <v>49</v>
      </c>
      <c r="F7" s="628"/>
      <c r="G7" s="628"/>
      <c r="H7" s="628"/>
      <c r="I7" s="628"/>
      <c r="J7" s="628"/>
      <c r="K7" s="628"/>
      <c r="L7" s="629"/>
    </row>
    <row r="8" spans="1:13" ht="21" customHeight="1" thickBot="1">
      <c r="B8" s="30" t="s">
        <v>188</v>
      </c>
      <c r="C8" s="31" t="e">
        <f>C7/C4</f>
        <v>#DIV/0!</v>
      </c>
      <c r="D8" s="32" t="s">
        <v>37</v>
      </c>
      <c r="E8" s="626" t="s">
        <v>199</v>
      </c>
      <c r="F8" s="626"/>
      <c r="G8" s="626"/>
      <c r="H8" s="626"/>
      <c r="I8" s="626"/>
      <c r="J8" s="626"/>
      <c r="K8" s="626"/>
      <c r="L8" s="627"/>
      <c r="M8" s="33" t="s">
        <v>202</v>
      </c>
    </row>
    <row r="9" spans="1:13" ht="21" customHeight="1" thickBot="1">
      <c r="B9" s="4" t="s">
        <v>200</v>
      </c>
      <c r="C9" s="25" t="e">
        <f>C3/(C4-C5)</f>
        <v>#DIV/0!</v>
      </c>
      <c r="D9" s="7" t="s">
        <v>37</v>
      </c>
      <c r="E9" s="628"/>
      <c r="F9" s="628"/>
      <c r="G9" s="628"/>
      <c r="H9" s="628"/>
      <c r="I9" s="628"/>
      <c r="J9" s="628"/>
      <c r="K9" s="628"/>
      <c r="L9" s="629"/>
      <c r="M9" t="s">
        <v>201</v>
      </c>
    </row>
    <row r="10" spans="1:13" ht="21" customHeight="1" thickBot="1">
      <c r="A10" s="8"/>
      <c r="B10" s="4" t="s">
        <v>189</v>
      </c>
      <c r="C10" s="25" t="e">
        <f>C8+C9</f>
        <v>#DIV/0!</v>
      </c>
      <c r="D10" s="7" t="s">
        <v>37</v>
      </c>
      <c r="E10" s="628"/>
      <c r="F10" s="628"/>
      <c r="G10" s="628"/>
      <c r="H10" s="628"/>
      <c r="I10" s="628"/>
      <c r="J10" s="628"/>
      <c r="K10" s="628"/>
      <c r="L10" s="629"/>
    </row>
    <row r="11" spans="1:13" ht="8.25" customHeight="1"/>
    <row r="12" spans="1:13" ht="21" customHeight="1">
      <c r="B12" s="26" t="s">
        <v>41</v>
      </c>
    </row>
  </sheetData>
  <sheetProtection sheet="1"/>
  <mergeCells count="9">
    <mergeCell ref="B1:L1"/>
    <mergeCell ref="E8:L8"/>
    <mergeCell ref="E9:L9"/>
    <mergeCell ref="E10:L10"/>
    <mergeCell ref="E3:L3"/>
    <mergeCell ref="E4:L4"/>
    <mergeCell ref="E5:L5"/>
    <mergeCell ref="E6:L6"/>
    <mergeCell ref="E7:L7"/>
  </mergeCells>
  <phoneticPr fontId="2"/>
  <pageMargins left="0.78700000000000003" right="0.78700000000000003" top="0.98399999999999999" bottom="0.98399999999999999" header="0.51200000000000001" footer="0.51200000000000001"/>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入力手順</vt:lpstr>
      <vt:lpstr>初期入力</vt:lpstr>
      <vt:lpstr>損益計画（初）</vt:lpstr>
      <vt:lpstr>損益計画（2）</vt:lpstr>
      <vt:lpstr>資金繰り計画（初）</vt:lpstr>
      <vt:lpstr>資金繰り計画（2）</vt:lpstr>
      <vt:lpstr>創業計画書</vt:lpstr>
      <vt:lpstr>信用保証料</vt:lpstr>
      <vt:lpstr>利息・月次支払額</vt:lpstr>
      <vt:lpstr>'資金繰り計画（初）'!Print_Area</vt:lpstr>
      <vt:lpstr>創業計画書!Print_Area</vt:lpstr>
      <vt:lpstr>'損益計画（初）'!Print_Area</vt:lpstr>
      <vt:lpstr>入力手順!Print_Area</vt:lpstr>
      <vt:lpstr>total</vt:lpstr>
      <vt:lpstr>計Ｂ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杉並中小企業診断士会</dc:creator>
  <cp:lastModifiedBy>羽出山 里江</cp:lastModifiedBy>
  <cp:lastPrinted>2020-02-02T07:07:39Z</cp:lastPrinted>
  <dcterms:created xsi:type="dcterms:W3CDTF">2005-04-15T05:15:37Z</dcterms:created>
  <dcterms:modified xsi:type="dcterms:W3CDTF">2022-04-30T13:47:39Z</dcterms:modified>
</cp:coreProperties>
</file>